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Marketing\MARKTG\DOCS &amp; OS\SELECTIONS\2024_Q1_Carnaval des saveurs\FICHIERS EXCEL\"/>
    </mc:Choice>
  </mc:AlternateContent>
  <xr:revisionPtr revIDLastSave="0" documentId="13_ncr:1000001_{4C47B054-1881-2C48-B162-22D4FEE4AD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on de commande" sheetId="1" r:id="rId1"/>
    <sheet name="Récapitulatif" sheetId="4" r:id="rId2"/>
    <sheet name="Bijou comment ça marche" sheetId="3" r:id="rId3"/>
  </sheets>
  <definedNames>
    <definedName name="_xlnm.Print_Area" localSheetId="0">'Bon de commande'!$A$1:$V$55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I49" i="4" l="1"/>
  <c r="FH49" i="4"/>
  <c r="FG49" i="4"/>
  <c r="FF49" i="4"/>
  <c r="FE49" i="4"/>
  <c r="FD49" i="4"/>
  <c r="FC49" i="4"/>
  <c r="FB49" i="4"/>
  <c r="FA49" i="4"/>
  <c r="EZ49" i="4"/>
  <c r="EW49" i="4"/>
  <c r="EV49" i="4"/>
  <c r="EU49" i="4"/>
  <c r="ET49" i="4"/>
  <c r="ES49" i="4"/>
  <c r="ER49" i="4"/>
  <c r="EQ49" i="4"/>
  <c r="EP49" i="4"/>
  <c r="EO49" i="4"/>
  <c r="EN49" i="4"/>
  <c r="EA49" i="4"/>
  <c r="DZ49" i="4"/>
  <c r="DY49" i="4"/>
  <c r="DX49" i="4"/>
  <c r="DW49" i="4"/>
  <c r="DV49" i="4"/>
  <c r="DU49" i="4"/>
  <c r="DT49" i="4"/>
  <c r="DS49" i="4"/>
  <c r="DR49" i="4"/>
  <c r="DO49" i="4"/>
  <c r="DN49" i="4"/>
  <c r="DM49" i="4"/>
  <c r="DL49" i="4"/>
  <c r="DK49" i="4"/>
  <c r="DJ49" i="4"/>
  <c r="DI49" i="4"/>
  <c r="DH49" i="4"/>
  <c r="DG49" i="4"/>
  <c r="DF49" i="4"/>
  <c r="CS49" i="4"/>
  <c r="CR49" i="4"/>
  <c r="CQ49" i="4"/>
  <c r="CP49" i="4"/>
  <c r="CO49" i="4"/>
  <c r="CN49" i="4"/>
  <c r="CM49" i="4"/>
  <c r="CL49" i="4"/>
  <c r="CK49" i="4"/>
  <c r="CJ49" i="4"/>
  <c r="CG49" i="4"/>
  <c r="CF49" i="4"/>
  <c r="CE49" i="4"/>
  <c r="CD49" i="4"/>
  <c r="CC49" i="4"/>
  <c r="CB49" i="4"/>
  <c r="CA49" i="4"/>
  <c r="BZ49" i="4"/>
  <c r="BY49" i="4"/>
  <c r="BX49" i="4"/>
  <c r="BJ49" i="4"/>
  <c r="BI49" i="4"/>
  <c r="BH49" i="4"/>
  <c r="BG49" i="4"/>
  <c r="BF49" i="4"/>
  <c r="BE49" i="4"/>
  <c r="BD49" i="4"/>
  <c r="BC49" i="4"/>
  <c r="BB49" i="4"/>
  <c r="BA49" i="4"/>
  <c r="AX49" i="4"/>
  <c r="AW49" i="4"/>
  <c r="AV49" i="4"/>
  <c r="AU49" i="4"/>
  <c r="AT49" i="4"/>
  <c r="AS49" i="4"/>
  <c r="AR49" i="4"/>
  <c r="AQ49" i="4"/>
  <c r="AP49" i="4"/>
  <c r="AO49" i="4"/>
  <c r="AB49" i="4"/>
  <c r="AA49" i="4"/>
  <c r="Z49" i="4"/>
  <c r="Y49" i="4"/>
  <c r="X49" i="4"/>
  <c r="W49" i="4"/>
  <c r="V49" i="4"/>
  <c r="U49" i="4"/>
  <c r="T49" i="4"/>
  <c r="S49" i="4"/>
  <c r="P49" i="4"/>
  <c r="O49" i="4"/>
  <c r="N49" i="4"/>
  <c r="M49" i="4"/>
  <c r="L49" i="4"/>
  <c r="K49" i="4"/>
  <c r="J49" i="4"/>
  <c r="I49" i="4"/>
  <c r="H49" i="4"/>
  <c r="G49" i="4"/>
  <c r="FI47" i="4"/>
  <c r="FH47" i="4"/>
  <c r="FG47" i="4"/>
  <c r="FF47" i="4"/>
  <c r="FE47" i="4"/>
  <c r="FD47" i="4"/>
  <c r="FC47" i="4"/>
  <c r="FB47" i="4"/>
  <c r="FA47" i="4"/>
  <c r="EZ47" i="4"/>
  <c r="EW47" i="4"/>
  <c r="EV47" i="4"/>
  <c r="EU47" i="4"/>
  <c r="ET47" i="4"/>
  <c r="ES47" i="4"/>
  <c r="ER47" i="4"/>
  <c r="EQ47" i="4"/>
  <c r="EP47" i="4"/>
  <c r="EO47" i="4"/>
  <c r="EN47" i="4"/>
  <c r="EA47" i="4"/>
  <c r="DZ47" i="4"/>
  <c r="DY47" i="4"/>
  <c r="DX47" i="4"/>
  <c r="DW47" i="4"/>
  <c r="DV47" i="4"/>
  <c r="DU47" i="4"/>
  <c r="DT47" i="4"/>
  <c r="DS47" i="4"/>
  <c r="DR47" i="4"/>
  <c r="DO47" i="4"/>
  <c r="DN47" i="4"/>
  <c r="DM47" i="4"/>
  <c r="DL47" i="4"/>
  <c r="DK47" i="4"/>
  <c r="DJ47" i="4"/>
  <c r="DI47" i="4"/>
  <c r="DH47" i="4"/>
  <c r="DG47" i="4"/>
  <c r="DF47" i="4"/>
  <c r="CS47" i="4"/>
  <c r="CR47" i="4"/>
  <c r="CQ47" i="4"/>
  <c r="CP47" i="4"/>
  <c r="CO47" i="4"/>
  <c r="CN47" i="4"/>
  <c r="CM47" i="4"/>
  <c r="CL47" i="4"/>
  <c r="CK47" i="4"/>
  <c r="CJ47" i="4"/>
  <c r="CG47" i="4"/>
  <c r="CF47" i="4"/>
  <c r="CE47" i="4"/>
  <c r="CD47" i="4"/>
  <c r="CC47" i="4"/>
  <c r="CB47" i="4"/>
  <c r="CA47" i="4"/>
  <c r="BZ47" i="4"/>
  <c r="BY47" i="4"/>
  <c r="BX47" i="4"/>
  <c r="BJ47" i="4"/>
  <c r="BI47" i="4"/>
  <c r="BH47" i="4"/>
  <c r="BG47" i="4"/>
  <c r="BF47" i="4"/>
  <c r="BE47" i="4"/>
  <c r="BD47" i="4"/>
  <c r="BC47" i="4"/>
  <c r="BB47" i="4"/>
  <c r="BA47" i="4"/>
  <c r="AX47" i="4"/>
  <c r="AW47" i="4"/>
  <c r="AV47" i="4"/>
  <c r="AU47" i="4"/>
  <c r="AT47" i="4"/>
  <c r="AS47" i="4"/>
  <c r="AR47" i="4"/>
  <c r="AQ47" i="4"/>
  <c r="AP47" i="4"/>
  <c r="AO47" i="4"/>
  <c r="AB47" i="4"/>
  <c r="AA47" i="4"/>
  <c r="Z47" i="4"/>
  <c r="Y47" i="4"/>
  <c r="X47" i="4"/>
  <c r="W47" i="4"/>
  <c r="V47" i="4"/>
  <c r="U47" i="4"/>
  <c r="T47" i="4"/>
  <c r="S47" i="4"/>
  <c r="P47" i="4"/>
  <c r="O47" i="4"/>
  <c r="N47" i="4"/>
  <c r="M47" i="4"/>
  <c r="L47" i="4"/>
  <c r="K47" i="4"/>
  <c r="J47" i="4"/>
  <c r="I47" i="4"/>
  <c r="H47" i="4"/>
  <c r="G47" i="4"/>
  <c r="FL46" i="4"/>
  <c r="FJ46" i="4"/>
  <c r="EM46" i="4"/>
  <c r="EL46" i="4"/>
  <c r="FK46" i="4"/>
  <c r="ED46" i="4"/>
  <c r="EB46" i="4"/>
  <c r="DD46" i="4"/>
  <c r="DP46" i="4"/>
  <c r="DE46" i="4"/>
  <c r="EC46" i="4"/>
  <c r="CV46" i="4"/>
  <c r="CT46" i="4"/>
  <c r="BV46" i="4"/>
  <c r="CH46" i="4"/>
  <c r="BW46" i="4"/>
  <c r="CU46" i="4"/>
  <c r="BM46" i="4"/>
  <c r="BK46" i="4"/>
  <c r="AN46" i="4"/>
  <c r="AM46" i="4"/>
  <c r="BL46" i="4"/>
  <c r="AG46" i="4"/>
  <c r="AE46" i="4"/>
  <c r="AD46" i="4"/>
  <c r="AC46" i="4"/>
  <c r="Q46" i="4"/>
  <c r="FL45" i="4"/>
  <c r="EL45" i="4"/>
  <c r="FK45" i="4"/>
  <c r="FJ45" i="4"/>
  <c r="EX45" i="4"/>
  <c r="EM45" i="4"/>
  <c r="ED45" i="4"/>
  <c r="EB45" i="4"/>
  <c r="DE45" i="4"/>
  <c r="DD45" i="4"/>
  <c r="EC45" i="4"/>
  <c r="CV45" i="4"/>
  <c r="CT45" i="4"/>
  <c r="BV45" i="4"/>
  <c r="CH45" i="4"/>
  <c r="BW45" i="4"/>
  <c r="CU45" i="4"/>
  <c r="BM45" i="4"/>
  <c r="BK45" i="4"/>
  <c r="AN45" i="4"/>
  <c r="AM45" i="4"/>
  <c r="BL45" i="4"/>
  <c r="AG45" i="4"/>
  <c r="AE45" i="4"/>
  <c r="AD45" i="4"/>
  <c r="AC45" i="4"/>
  <c r="Q45" i="4"/>
  <c r="FL44" i="4"/>
  <c r="FJ44" i="4"/>
  <c r="EM44" i="4"/>
  <c r="EL44" i="4"/>
  <c r="FK44" i="4"/>
  <c r="ED44" i="4"/>
  <c r="EB44" i="4"/>
  <c r="DE44" i="4"/>
  <c r="DD44" i="4"/>
  <c r="EC44" i="4"/>
  <c r="CV44" i="4"/>
  <c r="CT44" i="4"/>
  <c r="BW44" i="4"/>
  <c r="BV44" i="4"/>
  <c r="CU44" i="4"/>
  <c r="BM44" i="4"/>
  <c r="BK44" i="4"/>
  <c r="AN44" i="4"/>
  <c r="AM44" i="4"/>
  <c r="BL44" i="4"/>
  <c r="AE44" i="4"/>
  <c r="AG44" i="4"/>
  <c r="FN44" i="4"/>
  <c r="AD44" i="4"/>
  <c r="AC44" i="4"/>
  <c r="Q44" i="4"/>
  <c r="FL43" i="4"/>
  <c r="FJ43" i="4"/>
  <c r="EM43" i="4"/>
  <c r="EL43" i="4"/>
  <c r="EX43" i="4"/>
  <c r="ED43" i="4"/>
  <c r="DD43" i="4"/>
  <c r="EC43" i="4"/>
  <c r="EB43" i="4"/>
  <c r="DE43" i="4"/>
  <c r="DP43" i="4"/>
  <c r="CV43" i="4"/>
  <c r="CT43" i="4"/>
  <c r="BW43" i="4"/>
  <c r="BV43" i="4"/>
  <c r="CH43" i="4"/>
  <c r="BM43" i="4"/>
  <c r="AE43" i="4"/>
  <c r="BO43" i="4"/>
  <c r="BK43" i="4"/>
  <c r="AN43" i="4"/>
  <c r="AM43" i="4"/>
  <c r="AY43" i="4"/>
  <c r="AG43" i="4"/>
  <c r="AD43" i="4"/>
  <c r="AC43" i="4"/>
  <c r="Q43" i="4"/>
  <c r="FL42" i="4"/>
  <c r="FJ42" i="4"/>
  <c r="EL42" i="4"/>
  <c r="EX42" i="4"/>
  <c r="EM42" i="4"/>
  <c r="FK42" i="4"/>
  <c r="ED42" i="4"/>
  <c r="EB42" i="4"/>
  <c r="DE42" i="4"/>
  <c r="DD42" i="4"/>
  <c r="EC42" i="4"/>
  <c r="CV42" i="4"/>
  <c r="CT42" i="4"/>
  <c r="BW42" i="4"/>
  <c r="BV42" i="4"/>
  <c r="CU42" i="4"/>
  <c r="BM42" i="4"/>
  <c r="AM42" i="4"/>
  <c r="BL42" i="4"/>
  <c r="BK42" i="4"/>
  <c r="AY42" i="4"/>
  <c r="AN42" i="4"/>
  <c r="AE42" i="4"/>
  <c r="AG42" i="4"/>
  <c r="FN42" i="4"/>
  <c r="FO42" i="4"/>
  <c r="AD42" i="4"/>
  <c r="AC42" i="4"/>
  <c r="Q42" i="4"/>
  <c r="FL41" i="4"/>
  <c r="EL41" i="4"/>
  <c r="FK41" i="4"/>
  <c r="FJ41" i="4"/>
  <c r="EX41" i="4"/>
  <c r="EM41" i="4"/>
  <c r="ED41" i="4"/>
  <c r="EB41" i="4"/>
  <c r="DE41" i="4"/>
  <c r="DD41" i="4"/>
  <c r="EC41" i="4"/>
  <c r="CV41" i="4"/>
  <c r="CT41" i="4"/>
  <c r="BW41" i="4"/>
  <c r="BV41" i="4"/>
  <c r="CH41" i="4"/>
  <c r="BM41" i="4"/>
  <c r="AM41" i="4"/>
  <c r="BL41" i="4"/>
  <c r="BK41" i="4"/>
  <c r="AN41" i="4"/>
  <c r="AY41" i="4"/>
  <c r="AE41" i="4"/>
  <c r="AG41" i="4"/>
  <c r="AD41" i="4"/>
  <c r="AC41" i="4"/>
  <c r="Q41" i="4"/>
  <c r="FL40" i="4"/>
  <c r="EL40" i="4"/>
  <c r="FK40" i="4"/>
  <c r="FJ40" i="4"/>
  <c r="EM40" i="4"/>
  <c r="EX40" i="4"/>
  <c r="ED40" i="4"/>
  <c r="EB40" i="4"/>
  <c r="DE40" i="4"/>
  <c r="DD40" i="4"/>
  <c r="DP40" i="4"/>
  <c r="CV40" i="4"/>
  <c r="BV40" i="4"/>
  <c r="CU40" i="4"/>
  <c r="CT40" i="4"/>
  <c r="BW40" i="4"/>
  <c r="CH40" i="4"/>
  <c r="BM40" i="4"/>
  <c r="BK40" i="4"/>
  <c r="AN40" i="4"/>
  <c r="AM40" i="4"/>
  <c r="AY40" i="4"/>
  <c r="AE40" i="4"/>
  <c r="AG40" i="4"/>
  <c r="AD40" i="4"/>
  <c r="AC40" i="4"/>
  <c r="Q40" i="4"/>
  <c r="FL39" i="4"/>
  <c r="FJ39" i="4"/>
  <c r="EM39" i="4"/>
  <c r="EL39" i="4"/>
  <c r="FK39" i="4"/>
  <c r="ED39" i="4"/>
  <c r="EB39" i="4"/>
  <c r="DE39" i="4"/>
  <c r="DD39" i="4"/>
  <c r="EC39" i="4"/>
  <c r="CV39" i="4"/>
  <c r="CT39" i="4"/>
  <c r="BW39" i="4"/>
  <c r="BV39" i="4"/>
  <c r="CU39" i="4"/>
  <c r="BM39" i="4"/>
  <c r="BK39" i="4"/>
  <c r="AN39" i="4"/>
  <c r="AM39" i="4"/>
  <c r="BL39" i="4"/>
  <c r="AE39" i="4"/>
  <c r="AG39" i="4"/>
  <c r="AD39" i="4"/>
  <c r="AC39" i="4"/>
  <c r="Q39" i="4"/>
  <c r="FL38" i="4"/>
  <c r="FJ38" i="4"/>
  <c r="EM38" i="4"/>
  <c r="EL38" i="4"/>
  <c r="FK38" i="4"/>
  <c r="ED38" i="4"/>
  <c r="EB38" i="4"/>
  <c r="DE38" i="4"/>
  <c r="DD38" i="4"/>
  <c r="EC38" i="4"/>
  <c r="CV38" i="4"/>
  <c r="CT38" i="4"/>
  <c r="BV38" i="4"/>
  <c r="CH38" i="4"/>
  <c r="BW38" i="4"/>
  <c r="CU38" i="4"/>
  <c r="BM38" i="4"/>
  <c r="AE38" i="4"/>
  <c r="BO38" i="4"/>
  <c r="AN38" i="4"/>
  <c r="BP38" i="4"/>
  <c r="BK38" i="4"/>
  <c r="AM38" i="4"/>
  <c r="AY38" i="4"/>
  <c r="BL38" i="4"/>
  <c r="AG38" i="4"/>
  <c r="CX38" i="4"/>
  <c r="AD38" i="4"/>
  <c r="AC38" i="4"/>
  <c r="Q38" i="4"/>
  <c r="FL37" i="4"/>
  <c r="FJ37" i="4"/>
  <c r="EL37" i="4"/>
  <c r="EX37" i="4"/>
  <c r="EM37" i="4"/>
  <c r="FK37" i="4"/>
  <c r="ED37" i="4"/>
  <c r="EB37" i="4"/>
  <c r="DE37" i="4"/>
  <c r="DD37" i="4"/>
  <c r="EC37" i="4"/>
  <c r="CV37" i="4"/>
  <c r="CT37" i="4"/>
  <c r="BW37" i="4"/>
  <c r="BV37" i="4"/>
  <c r="CU37" i="4"/>
  <c r="BM37" i="4"/>
  <c r="BK37" i="4"/>
  <c r="AN37" i="4"/>
  <c r="AM37" i="4"/>
  <c r="BL37" i="4"/>
  <c r="AE37" i="4"/>
  <c r="AG37" i="4"/>
  <c r="AD37" i="4"/>
  <c r="AC37" i="4"/>
  <c r="Q37" i="4"/>
  <c r="EL36" i="4"/>
  <c r="DD36" i="4"/>
  <c r="BV36" i="4"/>
  <c r="EM35" i="4"/>
  <c r="EL35" i="4"/>
  <c r="DE35" i="4"/>
  <c r="DD35" i="4"/>
  <c r="BW35" i="4"/>
  <c r="BV35" i="4"/>
  <c r="FL34" i="4"/>
  <c r="FJ34" i="4"/>
  <c r="EM34" i="4"/>
  <c r="EL34" i="4"/>
  <c r="FK34" i="4"/>
  <c r="ED34" i="4"/>
  <c r="EB34" i="4"/>
  <c r="DE34" i="4"/>
  <c r="DD34" i="4"/>
  <c r="EC34" i="4"/>
  <c r="CV34" i="4"/>
  <c r="CT34" i="4"/>
  <c r="BW34" i="4"/>
  <c r="BV34" i="4"/>
  <c r="CU34" i="4"/>
  <c r="BM34" i="4"/>
  <c r="BK34" i="4"/>
  <c r="AN34" i="4"/>
  <c r="AM34" i="4"/>
  <c r="BL34" i="4"/>
  <c r="AE34" i="4"/>
  <c r="AG34" i="4"/>
  <c r="FN34" i="4"/>
  <c r="AD34" i="4"/>
  <c r="AC34" i="4"/>
  <c r="Q34" i="4"/>
  <c r="FL33" i="4"/>
  <c r="FJ33" i="4"/>
  <c r="EM33" i="4"/>
  <c r="EL33" i="4"/>
  <c r="FK33" i="4"/>
  <c r="ED33" i="4"/>
  <c r="EB33" i="4"/>
  <c r="DE33" i="4"/>
  <c r="DD33" i="4"/>
  <c r="EC33" i="4"/>
  <c r="CV33" i="4"/>
  <c r="CT33" i="4"/>
  <c r="BV33" i="4"/>
  <c r="CH33" i="4"/>
  <c r="BW33" i="4"/>
  <c r="CU33" i="4"/>
  <c r="BM33" i="4"/>
  <c r="BK33" i="4"/>
  <c r="AM33" i="4"/>
  <c r="AY33" i="4"/>
  <c r="AN33" i="4"/>
  <c r="BL33" i="4"/>
  <c r="AE33" i="4"/>
  <c r="AG33" i="4"/>
  <c r="AD33" i="4"/>
  <c r="AC33" i="4"/>
  <c r="Q33" i="4"/>
  <c r="FL32" i="4"/>
  <c r="FJ32" i="4"/>
  <c r="EL32" i="4"/>
  <c r="EX32" i="4"/>
  <c r="EM32" i="4"/>
  <c r="FK32" i="4"/>
  <c r="ED32" i="4"/>
  <c r="EB32" i="4"/>
  <c r="DE32" i="4"/>
  <c r="DD32" i="4"/>
  <c r="EC32" i="4"/>
  <c r="CV32" i="4"/>
  <c r="CT32" i="4"/>
  <c r="BW32" i="4"/>
  <c r="BV32" i="4"/>
  <c r="CU32" i="4"/>
  <c r="BM32" i="4"/>
  <c r="BK32" i="4"/>
  <c r="AN32" i="4"/>
  <c r="AM32" i="4"/>
  <c r="BL32" i="4"/>
  <c r="AE32" i="4"/>
  <c r="AG32" i="4"/>
  <c r="AD32" i="4"/>
  <c r="AC32" i="4"/>
  <c r="Q32" i="4"/>
  <c r="FL31" i="4"/>
  <c r="FJ31" i="4"/>
  <c r="EM31" i="4"/>
  <c r="EL31" i="4"/>
  <c r="FK31" i="4"/>
  <c r="ED31" i="4"/>
  <c r="EB31" i="4"/>
  <c r="DE31" i="4"/>
  <c r="DD31" i="4"/>
  <c r="EC31" i="4"/>
  <c r="CV31" i="4"/>
  <c r="CT31" i="4"/>
  <c r="BW31" i="4"/>
  <c r="BV31" i="4"/>
  <c r="CU31" i="4"/>
  <c r="BM31" i="4"/>
  <c r="AE31" i="4"/>
  <c r="BO31" i="4"/>
  <c r="BK31" i="4"/>
  <c r="AN31" i="4"/>
  <c r="AM31" i="4"/>
  <c r="BL31" i="4"/>
  <c r="AG31" i="4"/>
  <c r="FN31" i="4"/>
  <c r="AD31" i="4"/>
  <c r="AC31" i="4"/>
  <c r="Q31" i="4"/>
  <c r="FL30" i="4"/>
  <c r="FJ30" i="4"/>
  <c r="EM30" i="4"/>
  <c r="EL30" i="4"/>
  <c r="EX30" i="4"/>
  <c r="ED30" i="4"/>
  <c r="DD30" i="4"/>
  <c r="EC30" i="4"/>
  <c r="EB30" i="4"/>
  <c r="DE30" i="4"/>
  <c r="DP30" i="4"/>
  <c r="CV30" i="4"/>
  <c r="CT30" i="4"/>
  <c r="BW30" i="4"/>
  <c r="BV30" i="4"/>
  <c r="CH30" i="4"/>
  <c r="BM30" i="4"/>
  <c r="BK30" i="4"/>
  <c r="AN30" i="4"/>
  <c r="AM30" i="4"/>
  <c r="AY30" i="4"/>
  <c r="AE30" i="4"/>
  <c r="AG30" i="4"/>
  <c r="AD30" i="4"/>
  <c r="AC30" i="4"/>
  <c r="Q30" i="4"/>
  <c r="FL29" i="4"/>
  <c r="EL29" i="4"/>
  <c r="FK29" i="4"/>
  <c r="FJ29" i="4"/>
  <c r="EM29" i="4"/>
  <c r="EX29" i="4"/>
  <c r="ED29" i="4"/>
  <c r="EB29" i="4"/>
  <c r="DD29" i="4"/>
  <c r="DP29" i="4"/>
  <c r="DE29" i="4"/>
  <c r="EC29" i="4"/>
  <c r="CV29" i="4"/>
  <c r="CT29" i="4"/>
  <c r="BW29" i="4"/>
  <c r="BV29" i="4"/>
  <c r="CU29" i="4"/>
  <c r="BM29" i="4"/>
  <c r="AM29" i="4"/>
  <c r="BL29" i="4"/>
  <c r="BK29" i="4"/>
  <c r="AY29" i="4"/>
  <c r="AN29" i="4"/>
  <c r="AE29" i="4"/>
  <c r="AG29" i="4"/>
  <c r="FN29" i="4"/>
  <c r="FO29" i="4"/>
  <c r="AD29" i="4"/>
  <c r="AC29" i="4"/>
  <c r="Q29" i="4"/>
  <c r="FL28" i="4"/>
  <c r="FJ28" i="4"/>
  <c r="EM28" i="4"/>
  <c r="EL28" i="4"/>
  <c r="FK28" i="4"/>
  <c r="ED28" i="4"/>
  <c r="DD28" i="4"/>
  <c r="EC28" i="4"/>
  <c r="EB28" i="4"/>
  <c r="DP28" i="4"/>
  <c r="DE28" i="4"/>
  <c r="CV28" i="4"/>
  <c r="BV28" i="4"/>
  <c r="CU28" i="4"/>
  <c r="CT28" i="4"/>
  <c r="CH28" i="4"/>
  <c r="BW28" i="4"/>
  <c r="BM28" i="4"/>
  <c r="BK28" i="4"/>
  <c r="AN28" i="4"/>
  <c r="AM28" i="4"/>
  <c r="AY28" i="4"/>
  <c r="AE28" i="4"/>
  <c r="AG28" i="4"/>
  <c r="AD28" i="4"/>
  <c r="AC28" i="4"/>
  <c r="Q28" i="4"/>
  <c r="FL27" i="4"/>
  <c r="EL27" i="4"/>
  <c r="FK27" i="4"/>
  <c r="FJ27" i="4"/>
  <c r="EM27" i="4"/>
  <c r="EX27" i="4"/>
  <c r="ED27" i="4"/>
  <c r="EB27" i="4"/>
  <c r="DE27" i="4"/>
  <c r="DD27" i="4"/>
  <c r="DP27" i="4"/>
  <c r="CV27" i="4"/>
  <c r="BV27" i="4"/>
  <c r="CU27" i="4"/>
  <c r="CT27" i="4"/>
  <c r="BW27" i="4"/>
  <c r="CH27" i="4"/>
  <c r="BM27" i="4"/>
  <c r="BK27" i="4"/>
  <c r="AN27" i="4"/>
  <c r="AM27" i="4"/>
  <c r="AY27" i="4"/>
  <c r="AE27" i="4"/>
  <c r="AG27" i="4"/>
  <c r="AD27" i="4"/>
  <c r="AC27" i="4"/>
  <c r="Q27" i="4"/>
  <c r="FL26" i="4"/>
  <c r="FJ26" i="4"/>
  <c r="EM26" i="4"/>
  <c r="EL26" i="4"/>
  <c r="FK26" i="4"/>
  <c r="ED26" i="4"/>
  <c r="EB26" i="4"/>
  <c r="DE26" i="4"/>
  <c r="DD26" i="4"/>
  <c r="EC26" i="4"/>
  <c r="CV26" i="4"/>
  <c r="CT26" i="4"/>
  <c r="BW26" i="4"/>
  <c r="BV26" i="4"/>
  <c r="CU26" i="4"/>
  <c r="BM26" i="4"/>
  <c r="BK26" i="4"/>
  <c r="AN26" i="4"/>
  <c r="AM26" i="4"/>
  <c r="BL26" i="4"/>
  <c r="AE26" i="4"/>
  <c r="AG26" i="4"/>
  <c r="AD26" i="4"/>
  <c r="AC26" i="4"/>
  <c r="Q26" i="4"/>
  <c r="FL25" i="4"/>
  <c r="FJ25" i="4"/>
  <c r="EL25" i="4"/>
  <c r="EX25" i="4"/>
  <c r="EM25" i="4"/>
  <c r="FK25" i="4"/>
  <c r="ED25" i="4"/>
  <c r="EB25" i="4"/>
  <c r="DE25" i="4"/>
  <c r="DD25" i="4"/>
  <c r="EC25" i="4"/>
  <c r="CV25" i="4"/>
  <c r="CT25" i="4"/>
  <c r="BV25" i="4"/>
  <c r="CH25" i="4"/>
  <c r="BW25" i="4"/>
  <c r="CU25" i="4"/>
  <c r="BM25" i="4"/>
  <c r="AE25" i="4"/>
  <c r="EF25" i="4"/>
  <c r="BK25" i="4"/>
  <c r="AM25" i="4"/>
  <c r="AY25" i="4"/>
  <c r="AN25" i="4"/>
  <c r="BL25" i="4"/>
  <c r="AG25" i="4"/>
  <c r="AD25" i="4"/>
  <c r="AC25" i="4"/>
  <c r="Q25" i="4"/>
  <c r="FL24" i="4"/>
  <c r="FJ24" i="4"/>
  <c r="EL24" i="4"/>
  <c r="EX24" i="4"/>
  <c r="EM24" i="4"/>
  <c r="FK24" i="4"/>
  <c r="ED24" i="4"/>
  <c r="EB24" i="4"/>
  <c r="DD24" i="4"/>
  <c r="DP24" i="4"/>
  <c r="DE24" i="4"/>
  <c r="EC24" i="4"/>
  <c r="CV24" i="4"/>
  <c r="CT24" i="4"/>
  <c r="BW24" i="4"/>
  <c r="BV24" i="4"/>
  <c r="CU24" i="4"/>
  <c r="BM24" i="4"/>
  <c r="BK24" i="4"/>
  <c r="AN24" i="4"/>
  <c r="AM24" i="4"/>
  <c r="BL24" i="4"/>
  <c r="AE24" i="4"/>
  <c r="AG24" i="4"/>
  <c r="AD24" i="4"/>
  <c r="AC24" i="4"/>
  <c r="Q24" i="4"/>
  <c r="FL23" i="4"/>
  <c r="FJ23" i="4"/>
  <c r="EM23" i="4"/>
  <c r="EL23" i="4"/>
  <c r="FK23" i="4"/>
  <c r="ED23" i="4"/>
  <c r="EB23" i="4"/>
  <c r="DE23" i="4"/>
  <c r="DD23" i="4"/>
  <c r="EC23" i="4"/>
  <c r="CV23" i="4"/>
  <c r="CT23" i="4"/>
  <c r="BW23" i="4"/>
  <c r="BV23" i="4"/>
  <c r="CU23" i="4"/>
  <c r="BM23" i="4"/>
  <c r="BK23" i="4"/>
  <c r="AN23" i="4"/>
  <c r="AM23" i="4"/>
  <c r="BL23" i="4"/>
  <c r="AE23" i="4"/>
  <c r="AG23" i="4"/>
  <c r="FN23" i="4"/>
  <c r="AD23" i="4"/>
  <c r="AC23" i="4"/>
  <c r="Q23" i="4"/>
  <c r="FL22" i="4"/>
  <c r="FJ22" i="4"/>
  <c r="EM22" i="4"/>
  <c r="EL22" i="4"/>
  <c r="EX22" i="4"/>
  <c r="ED22" i="4"/>
  <c r="EB22" i="4"/>
  <c r="DE22" i="4"/>
  <c r="DD22" i="4"/>
  <c r="DP22" i="4"/>
  <c r="CV22" i="4"/>
  <c r="CT22" i="4"/>
  <c r="BW22" i="4"/>
  <c r="BV22" i="4"/>
  <c r="CH22" i="4"/>
  <c r="BM22" i="4"/>
  <c r="AM22" i="4"/>
  <c r="BL22" i="4"/>
  <c r="BK22" i="4"/>
  <c r="AN22" i="4"/>
  <c r="AY22" i="4"/>
  <c r="AE22" i="4"/>
  <c r="AG22" i="4"/>
  <c r="AD22" i="4"/>
  <c r="AC22" i="4"/>
  <c r="Q22" i="4"/>
  <c r="FL21" i="4"/>
  <c r="EL21" i="4"/>
  <c r="FK21" i="4"/>
  <c r="FJ21" i="4"/>
  <c r="EX21" i="4"/>
  <c r="EM21" i="4"/>
  <c r="ED21" i="4"/>
  <c r="DD21" i="4"/>
  <c r="EC21" i="4"/>
  <c r="EB21" i="4"/>
  <c r="DP21" i="4"/>
  <c r="DE21" i="4"/>
  <c r="CV21" i="4"/>
  <c r="CT21" i="4"/>
  <c r="BV21" i="4"/>
  <c r="CH21" i="4"/>
  <c r="BW21" i="4"/>
  <c r="CU21" i="4"/>
  <c r="BM21" i="4"/>
  <c r="BK21" i="4"/>
  <c r="AN21" i="4"/>
  <c r="AM21" i="4"/>
  <c r="BL21" i="4"/>
  <c r="AE21" i="4"/>
  <c r="AG21" i="4"/>
  <c r="FN21" i="4"/>
  <c r="AD21" i="4"/>
  <c r="AC21" i="4"/>
  <c r="Q21" i="4"/>
  <c r="FL20" i="4"/>
  <c r="FJ20" i="4"/>
  <c r="EL20" i="4"/>
  <c r="EX20" i="4"/>
  <c r="EM20" i="4"/>
  <c r="FK20" i="4"/>
  <c r="ED20" i="4"/>
  <c r="EB20" i="4"/>
  <c r="DE20" i="4"/>
  <c r="DD20" i="4"/>
  <c r="EC20" i="4"/>
  <c r="CV20" i="4"/>
  <c r="BV20" i="4"/>
  <c r="CU20" i="4"/>
  <c r="CT20" i="4"/>
  <c r="CH20" i="4"/>
  <c r="BW20" i="4"/>
  <c r="BM20" i="4"/>
  <c r="AM20" i="4"/>
  <c r="BL20" i="4"/>
  <c r="BK20" i="4"/>
  <c r="AN20" i="4"/>
  <c r="AY20" i="4"/>
  <c r="AE20" i="4"/>
  <c r="AG20" i="4"/>
  <c r="AD20" i="4"/>
  <c r="AC20" i="4"/>
  <c r="Q20" i="4"/>
  <c r="FL19" i="4"/>
  <c r="EL19" i="4"/>
  <c r="FK19" i="4"/>
  <c r="FJ19" i="4"/>
  <c r="EM19" i="4"/>
  <c r="EX19" i="4"/>
  <c r="ED19" i="4"/>
  <c r="DD19" i="4"/>
  <c r="EC19" i="4"/>
  <c r="EB19" i="4"/>
  <c r="DE19" i="4"/>
  <c r="DP19" i="4"/>
  <c r="CV19" i="4"/>
  <c r="CT19" i="4"/>
  <c r="BW19" i="4"/>
  <c r="BV19" i="4"/>
  <c r="CH19" i="4"/>
  <c r="BM19" i="4"/>
  <c r="BK19" i="4"/>
  <c r="AN19" i="4"/>
  <c r="AM19" i="4"/>
  <c r="AY19" i="4"/>
  <c r="AE19" i="4"/>
  <c r="AG19" i="4"/>
  <c r="FN19" i="4"/>
  <c r="FO19" i="4"/>
  <c r="AD19" i="4"/>
  <c r="AC19" i="4"/>
  <c r="Q19" i="4"/>
  <c r="FL18" i="4"/>
  <c r="FJ18" i="4"/>
  <c r="EM18" i="4"/>
  <c r="EL18" i="4"/>
  <c r="FK18" i="4"/>
  <c r="ED18" i="4"/>
  <c r="EB18" i="4"/>
  <c r="DE18" i="4"/>
  <c r="DD18" i="4"/>
  <c r="EC18" i="4"/>
  <c r="CV18" i="4"/>
  <c r="CT18" i="4"/>
  <c r="BW18" i="4"/>
  <c r="BV18" i="4"/>
  <c r="CU18" i="4"/>
  <c r="BM18" i="4"/>
  <c r="AE18" i="4"/>
  <c r="BO18" i="4"/>
  <c r="BK18" i="4"/>
  <c r="AN18" i="4"/>
  <c r="AM18" i="4"/>
  <c r="BL18" i="4"/>
  <c r="AG18" i="4"/>
  <c r="AD18" i="4"/>
  <c r="AC18" i="4"/>
  <c r="Q18" i="4"/>
  <c r="FL17" i="4"/>
  <c r="FJ17" i="4"/>
  <c r="EM17" i="4"/>
  <c r="EL17" i="4"/>
  <c r="FK17" i="4"/>
  <c r="ED17" i="4"/>
  <c r="EB17" i="4"/>
  <c r="DD17" i="4"/>
  <c r="DP17" i="4"/>
  <c r="DE17" i="4"/>
  <c r="EC17" i="4"/>
  <c r="CV17" i="4"/>
  <c r="CT17" i="4"/>
  <c r="BV17" i="4"/>
  <c r="CH17" i="4"/>
  <c r="BW17" i="4"/>
  <c r="CU17" i="4"/>
  <c r="BM17" i="4"/>
  <c r="AE17" i="4"/>
  <c r="BO17" i="4"/>
  <c r="BK17" i="4"/>
  <c r="AN17" i="4"/>
  <c r="AM17" i="4"/>
  <c r="BL17" i="4"/>
  <c r="AG17" i="4"/>
  <c r="AD17" i="4"/>
  <c r="AC17" i="4"/>
  <c r="Q17" i="4"/>
  <c r="FL16" i="4"/>
  <c r="FJ16" i="4"/>
  <c r="EL16" i="4"/>
  <c r="EX16" i="4"/>
  <c r="EM16" i="4"/>
  <c r="FK16" i="4"/>
  <c r="AE16" i="4"/>
  <c r="BM16" i="4"/>
  <c r="CV16" i="4"/>
  <c r="ED16" i="4"/>
  <c r="EF16" i="4"/>
  <c r="DE16" i="4"/>
  <c r="EG16" i="4"/>
  <c r="EB16" i="4"/>
  <c r="DD16" i="4"/>
  <c r="EC16" i="4"/>
  <c r="CT16" i="4"/>
  <c r="BV16" i="4"/>
  <c r="CH16" i="4"/>
  <c r="BW16" i="4"/>
  <c r="CU16" i="4"/>
  <c r="BK16" i="4"/>
  <c r="AN16" i="4"/>
  <c r="AM16" i="4"/>
  <c r="BL16" i="4"/>
  <c r="AG16" i="4"/>
  <c r="CX16" i="4"/>
  <c r="AD16" i="4"/>
  <c r="AC16" i="4"/>
  <c r="Q16" i="4"/>
  <c r="FL15" i="4"/>
  <c r="FJ15" i="4"/>
  <c r="EM15" i="4"/>
  <c r="EL15" i="4"/>
  <c r="FK15" i="4"/>
  <c r="ED15" i="4"/>
  <c r="EB15" i="4"/>
  <c r="DE15" i="4"/>
  <c r="DD15" i="4"/>
  <c r="EC15" i="4"/>
  <c r="CV15" i="4"/>
  <c r="CT15" i="4"/>
  <c r="BW15" i="4"/>
  <c r="BV15" i="4"/>
  <c r="CU15" i="4"/>
  <c r="BM15" i="4"/>
  <c r="AE15" i="4"/>
  <c r="BO15" i="4"/>
  <c r="BK15" i="4"/>
  <c r="AN15" i="4"/>
  <c r="AM15" i="4"/>
  <c r="BL15" i="4"/>
  <c r="AG15" i="4"/>
  <c r="AD15" i="4"/>
  <c r="AC15" i="4"/>
  <c r="Q15" i="4"/>
  <c r="FL14" i="4"/>
  <c r="EL14" i="4"/>
  <c r="FK14" i="4"/>
  <c r="FJ14" i="4"/>
  <c r="EM14" i="4"/>
  <c r="EX14" i="4"/>
  <c r="ED14" i="4"/>
  <c r="DD14" i="4"/>
  <c r="EC14" i="4"/>
  <c r="EB14" i="4"/>
  <c r="DE14" i="4"/>
  <c r="DP14" i="4"/>
  <c r="CV14" i="4"/>
  <c r="CT14" i="4"/>
  <c r="BW14" i="4"/>
  <c r="BV14" i="4"/>
  <c r="CH14" i="4"/>
  <c r="BM14" i="4"/>
  <c r="BK14" i="4"/>
  <c r="AN14" i="4"/>
  <c r="AM14" i="4"/>
  <c r="AY14" i="4"/>
  <c r="AE14" i="4"/>
  <c r="AG14" i="4"/>
  <c r="FN14" i="4"/>
  <c r="FO14" i="4"/>
  <c r="AD14" i="4"/>
  <c r="AC14" i="4"/>
  <c r="Q14" i="4"/>
  <c r="FL13" i="4"/>
  <c r="FJ13" i="4"/>
  <c r="EM13" i="4"/>
  <c r="EL13" i="4"/>
  <c r="FK13" i="4"/>
  <c r="ED13" i="4"/>
  <c r="DD13" i="4"/>
  <c r="EC13" i="4"/>
  <c r="EB13" i="4"/>
  <c r="DP13" i="4"/>
  <c r="DE13" i="4"/>
  <c r="CV13" i="4"/>
  <c r="CT47" i="4"/>
  <c r="BV13" i="4"/>
  <c r="CU13" i="4"/>
  <c r="CT13" i="4"/>
  <c r="BW13" i="4"/>
  <c r="CH13" i="4"/>
  <c r="BM13" i="4"/>
  <c r="BK13" i="4"/>
  <c r="AM13" i="4"/>
  <c r="AY13" i="4"/>
  <c r="AN13" i="4"/>
  <c r="BL13" i="4"/>
  <c r="AE13" i="4"/>
  <c r="AG13" i="4"/>
  <c r="AD13" i="4"/>
  <c r="AC13" i="4"/>
  <c r="Q13" i="4"/>
  <c r="FO44" i="4"/>
  <c r="FO34" i="4"/>
  <c r="FO31" i="4"/>
  <c r="BP31" i="4"/>
  <c r="FO23" i="4"/>
  <c r="FO21" i="4"/>
  <c r="BP18" i="4"/>
  <c r="BP17" i="4"/>
  <c r="CY16" i="4"/>
  <c r="BP15" i="4"/>
  <c r="EX13" i="4"/>
  <c r="FN15" i="4"/>
  <c r="FO15" i="4"/>
  <c r="CX17" i="4"/>
  <c r="CY17" i="4"/>
  <c r="FN20" i="4"/>
  <c r="FO20" i="4"/>
  <c r="DP20" i="4"/>
  <c r="BO22" i="4"/>
  <c r="BP22" i="4"/>
  <c r="BO23" i="4"/>
  <c r="BP23" i="4"/>
  <c r="FN24" i="4"/>
  <c r="FO24" i="4"/>
  <c r="BO25" i="4"/>
  <c r="BP25" i="4"/>
  <c r="DP25" i="4"/>
  <c r="EC27" i="4"/>
  <c r="BL28" i="4"/>
  <c r="EX28" i="4"/>
  <c r="FK30" i="4"/>
  <c r="DP32" i="4"/>
  <c r="DP37" i="4"/>
  <c r="EX38" i="4"/>
  <c r="BL40" i="4"/>
  <c r="CU41" i="4"/>
  <c r="BO42" i="4"/>
  <c r="BP42" i="4"/>
  <c r="CU43" i="4"/>
  <c r="AY45" i="4"/>
  <c r="BO13" i="4"/>
  <c r="CU14" i="4"/>
  <c r="AY16" i="4"/>
  <c r="CU19" i="4"/>
  <c r="AY21" i="4"/>
  <c r="EC22" i="4"/>
  <c r="CH24" i="4"/>
  <c r="CX25" i="4"/>
  <c r="BO26" i="4"/>
  <c r="BP26" i="4"/>
  <c r="FN27" i="4"/>
  <c r="FO27" i="4"/>
  <c r="CH29" i="4"/>
  <c r="BL30" i="4"/>
  <c r="DP33" i="4"/>
  <c r="BO34" i="4"/>
  <c r="BP34" i="4"/>
  <c r="DP42" i="4"/>
  <c r="FN46" i="4"/>
  <c r="FO46" i="4"/>
  <c r="AC47" i="4"/>
  <c r="FN18" i="4"/>
  <c r="FO18" i="4"/>
  <c r="FN22" i="4"/>
  <c r="FO22" i="4"/>
  <c r="FN28" i="4"/>
  <c r="FO28" i="4"/>
  <c r="BO30" i="4"/>
  <c r="BP30" i="4"/>
  <c r="FN32" i="4"/>
  <c r="FO32" i="4"/>
  <c r="FN37" i="4"/>
  <c r="FO37" i="4"/>
  <c r="EC40" i="4"/>
  <c r="FK43" i="4"/>
  <c r="AC49" i="4"/>
  <c r="FJ47" i="4"/>
  <c r="CH32" i="4"/>
  <c r="CX33" i="4"/>
  <c r="CY33" i="4"/>
  <c r="CH37" i="4"/>
  <c r="EF38" i="4"/>
  <c r="EG38" i="4"/>
  <c r="DP38" i="4"/>
  <c r="BO39" i="4"/>
  <c r="BP39" i="4"/>
  <c r="FN40" i="4"/>
  <c r="FO40" i="4"/>
  <c r="CH42" i="4"/>
  <c r="BL43" i="4"/>
  <c r="BL14" i="4"/>
  <c r="DP16" i="4"/>
  <c r="AY17" i="4"/>
  <c r="EX17" i="4"/>
  <c r="BL19" i="4"/>
  <c r="BO21" i="4"/>
  <c r="BP21" i="4"/>
  <c r="CU22" i="4"/>
  <c r="AY24" i="4"/>
  <c r="FN26" i="4"/>
  <c r="FO26" i="4"/>
  <c r="FN30" i="4"/>
  <c r="FO30" i="4"/>
  <c r="CY38" i="4"/>
  <c r="FN41" i="4"/>
  <c r="FO41" i="4"/>
  <c r="DP41" i="4"/>
  <c r="BP43" i="4"/>
  <c r="BO44" i="4"/>
  <c r="BP44" i="4"/>
  <c r="FN45" i="4"/>
  <c r="FO45" i="4"/>
  <c r="DP45" i="4"/>
  <c r="EX46" i="4"/>
  <c r="EB47" i="4"/>
  <c r="BO14" i="4"/>
  <c r="BP14" i="4"/>
  <c r="FN16" i="4"/>
  <c r="FO16" i="4"/>
  <c r="AY46" i="4"/>
  <c r="EG25" i="4"/>
  <c r="FK22" i="4"/>
  <c r="BL27" i="4"/>
  <c r="BO29" i="4"/>
  <c r="BP29" i="4"/>
  <c r="CU30" i="4"/>
  <c r="AY32" i="4"/>
  <c r="EX33" i="4"/>
  <c r="AY37" i="4"/>
  <c r="FN39" i="4"/>
  <c r="FO39" i="4"/>
  <c r="FN43" i="4"/>
  <c r="FO43" i="4"/>
  <c r="EF22" i="4"/>
  <c r="EG22" i="4"/>
  <c r="EF34" i="4"/>
  <c r="EG34" i="4"/>
  <c r="BP13" i="4"/>
  <c r="EF13" i="4"/>
  <c r="EG13" i="4"/>
  <c r="EF30" i="4"/>
  <c r="EG30" i="4"/>
  <c r="CY25" i="4"/>
  <c r="CX39" i="4"/>
  <c r="CY39" i="4"/>
  <c r="FN33" i="4"/>
  <c r="FO33" i="4"/>
  <c r="EF46" i="4"/>
  <c r="EG46" i="4"/>
  <c r="CX14" i="4"/>
  <c r="CY14" i="4"/>
  <c r="EF14" i="4"/>
  <c r="EG14" i="4"/>
  <c r="AY18" i="4"/>
  <c r="CH18" i="4"/>
  <c r="DP18" i="4"/>
  <c r="EX18" i="4"/>
  <c r="CX22" i="4"/>
  <c r="CY22" i="4"/>
  <c r="AY26" i="4"/>
  <c r="CH26" i="4"/>
  <c r="DP26" i="4"/>
  <c r="EX26" i="4"/>
  <c r="CX30" i="4"/>
  <c r="CY30" i="4"/>
  <c r="AY34" i="4"/>
  <c r="CH34" i="4"/>
  <c r="DP34" i="4"/>
  <c r="EX34" i="4"/>
  <c r="AY39" i="4"/>
  <c r="CH39" i="4"/>
  <c r="DP39" i="4"/>
  <c r="EX39" i="4"/>
  <c r="CX43" i="4"/>
  <c r="CY43" i="4"/>
  <c r="EF43" i="4"/>
  <c r="EG43" i="4"/>
  <c r="BO33" i="4"/>
  <c r="BP33" i="4"/>
  <c r="FN38" i="4"/>
  <c r="FO38" i="4"/>
  <c r="BO46" i="4"/>
  <c r="BP46" i="4"/>
  <c r="CX46" i="4"/>
  <c r="CY46" i="4"/>
  <c r="AY15" i="4"/>
  <c r="CH15" i="4"/>
  <c r="DP15" i="4"/>
  <c r="EX15" i="4"/>
  <c r="BO19" i="4"/>
  <c r="BP19" i="4"/>
  <c r="CX19" i="4"/>
  <c r="CY19" i="4"/>
  <c r="EF19" i="4"/>
  <c r="EG19" i="4"/>
  <c r="AY23" i="4"/>
  <c r="CH23" i="4"/>
  <c r="DP23" i="4"/>
  <c r="EX23" i="4"/>
  <c r="BO27" i="4"/>
  <c r="BP27" i="4"/>
  <c r="CX27" i="4"/>
  <c r="CY27" i="4"/>
  <c r="EF27" i="4"/>
  <c r="EG27" i="4"/>
  <c r="AY31" i="4"/>
  <c r="CH31" i="4"/>
  <c r="DP31" i="4"/>
  <c r="EX31" i="4"/>
  <c r="BO40" i="4"/>
  <c r="BP40" i="4"/>
  <c r="CX40" i="4"/>
  <c r="CY40" i="4"/>
  <c r="EF40" i="4"/>
  <c r="EG40" i="4"/>
  <c r="AY44" i="4"/>
  <c r="CH44" i="4"/>
  <c r="DP44" i="4"/>
  <c r="EX44" i="4"/>
  <c r="BO16" i="4"/>
  <c r="BP16" i="4"/>
  <c r="BO24" i="4"/>
  <c r="BP24" i="4"/>
  <c r="CX24" i="4"/>
  <c r="CY24" i="4"/>
  <c r="EF24" i="4"/>
  <c r="EG24" i="4"/>
  <c r="BO32" i="4"/>
  <c r="BP32" i="4"/>
  <c r="CX32" i="4"/>
  <c r="CY32" i="4"/>
  <c r="EF32" i="4"/>
  <c r="EG32" i="4"/>
  <c r="BO37" i="4"/>
  <c r="BP37" i="4"/>
  <c r="CX37" i="4"/>
  <c r="CY37" i="4"/>
  <c r="EF37" i="4"/>
  <c r="EG37" i="4"/>
  <c r="BO45" i="4"/>
  <c r="BP45" i="4"/>
  <c r="CX45" i="4"/>
  <c r="CY45" i="4"/>
  <c r="EF45" i="4"/>
  <c r="EG45" i="4"/>
  <c r="BK47" i="4"/>
  <c r="EF17" i="4"/>
  <c r="EG17" i="4"/>
  <c r="FN25" i="4"/>
  <c r="FO25" i="4"/>
  <c r="EF33" i="4"/>
  <c r="EG33" i="4"/>
  <c r="CX13" i="4"/>
  <c r="CY13" i="4"/>
  <c r="CX21" i="4"/>
  <c r="CY21" i="4"/>
  <c r="EF21" i="4"/>
  <c r="EG21" i="4"/>
  <c r="CX29" i="4"/>
  <c r="CY29" i="4"/>
  <c r="EF29" i="4"/>
  <c r="EG29" i="4"/>
  <c r="CX42" i="4"/>
  <c r="CY42" i="4"/>
  <c r="EF42" i="4"/>
  <c r="EG42" i="4"/>
  <c r="FN13" i="4"/>
  <c r="CX18" i="4"/>
  <c r="CY18" i="4"/>
  <c r="EF18" i="4"/>
  <c r="EG18" i="4"/>
  <c r="CX26" i="4"/>
  <c r="CY26" i="4"/>
  <c r="EF26" i="4"/>
  <c r="EG26" i="4"/>
  <c r="CX34" i="4"/>
  <c r="CY34" i="4"/>
  <c r="EF39" i="4"/>
  <c r="EG39" i="4"/>
  <c r="FN17" i="4"/>
  <c r="FO17" i="4"/>
  <c r="CX15" i="4"/>
  <c r="CY15" i="4"/>
  <c r="EF15" i="4"/>
  <c r="EG15" i="4"/>
  <c r="CX23" i="4"/>
  <c r="CY23" i="4"/>
  <c r="EF23" i="4"/>
  <c r="EG23" i="4"/>
  <c r="CX31" i="4"/>
  <c r="CY31" i="4"/>
  <c r="EF31" i="4"/>
  <c r="EG31" i="4"/>
  <c r="CX44" i="4"/>
  <c r="CY44" i="4"/>
  <c r="EF44" i="4"/>
  <c r="EG44" i="4"/>
  <c r="BO20" i="4"/>
  <c r="BP20" i="4"/>
  <c r="CX20" i="4"/>
  <c r="CY20" i="4"/>
  <c r="EF20" i="4"/>
  <c r="EG20" i="4"/>
  <c r="BO28" i="4"/>
  <c r="BP28" i="4"/>
  <c r="CX28" i="4"/>
  <c r="CY28" i="4"/>
  <c r="EF28" i="4"/>
  <c r="EG28" i="4"/>
  <c r="BO41" i="4"/>
  <c r="BP41" i="4"/>
  <c r="CX41" i="4"/>
  <c r="CY41" i="4"/>
  <c r="EF41" i="4"/>
  <c r="EG41" i="4"/>
  <c r="CT49" i="4"/>
  <c r="EB49" i="4"/>
  <c r="BO47" i="4"/>
  <c r="BK49" i="4"/>
  <c r="FN47" i="4"/>
  <c r="FO13" i="4"/>
  <c r="FJ49" i="4"/>
  <c r="CX47" i="4"/>
  <c r="EF47" i="4"/>
  <c r="S19" i="1"/>
  <c r="Q50" i="1"/>
  <c r="S36" i="1"/>
  <c r="O36" i="1"/>
  <c r="M36" i="1"/>
  <c r="S35" i="1"/>
  <c r="O35" i="1"/>
  <c r="M35" i="1"/>
  <c r="S34" i="1"/>
  <c r="O34" i="1"/>
  <c r="M34" i="1"/>
  <c r="S28" i="1"/>
  <c r="O28" i="1"/>
  <c r="M28" i="1"/>
  <c r="S27" i="1"/>
  <c r="O27" i="1"/>
  <c r="M27" i="1"/>
  <c r="S26" i="1"/>
  <c r="O26" i="1"/>
  <c r="M26" i="1"/>
  <c r="S24" i="1"/>
  <c r="O24" i="1"/>
  <c r="M24" i="1"/>
  <c r="S20" i="1"/>
  <c r="O20" i="1"/>
  <c r="M20" i="1"/>
  <c r="S22" i="1"/>
  <c r="O22" i="1"/>
  <c r="M22" i="1"/>
  <c r="S21" i="1"/>
  <c r="O21" i="1"/>
  <c r="M21" i="1"/>
  <c r="O19" i="1"/>
  <c r="M19" i="1"/>
  <c r="S47" i="1"/>
  <c r="O47" i="1"/>
  <c r="S18" i="1"/>
  <c r="O18" i="1"/>
  <c r="M18" i="1"/>
  <c r="S48" i="1"/>
  <c r="O48" i="1"/>
  <c r="S49" i="1"/>
  <c r="Q51" i="1"/>
  <c r="S46" i="1"/>
  <c r="O46" i="1"/>
  <c r="M46" i="1"/>
  <c r="M15" i="1"/>
  <c r="M16" i="1"/>
  <c r="M17" i="1"/>
  <c r="M23" i="1"/>
  <c r="M25" i="1"/>
  <c r="M29" i="1"/>
  <c r="M30" i="1"/>
  <c r="M31" i="1"/>
  <c r="M32" i="1"/>
  <c r="M33" i="1"/>
  <c r="M39" i="1"/>
  <c r="M40" i="1"/>
  <c r="M42" i="1"/>
  <c r="M43" i="1"/>
  <c r="M44" i="1"/>
  <c r="M45" i="1"/>
  <c r="O15" i="1"/>
  <c r="S15" i="1"/>
  <c r="O16" i="1"/>
  <c r="S16" i="1"/>
  <c r="O17" i="1"/>
  <c r="S17" i="1"/>
  <c r="O23" i="1"/>
  <c r="S23" i="1"/>
  <c r="O25" i="1"/>
  <c r="S25" i="1"/>
  <c r="O29" i="1"/>
  <c r="S29" i="1"/>
  <c r="O30" i="1"/>
  <c r="S30" i="1"/>
  <c r="O31" i="1"/>
  <c r="S31" i="1"/>
  <c r="O32" i="1"/>
  <c r="S32" i="1"/>
  <c r="O33" i="1"/>
  <c r="S33" i="1"/>
  <c r="O39" i="1"/>
  <c r="S39" i="1"/>
  <c r="O40" i="1"/>
  <c r="S40" i="1"/>
  <c r="O41" i="1"/>
  <c r="S41" i="1"/>
  <c r="O42" i="1"/>
  <c r="S42" i="1"/>
  <c r="O43" i="1"/>
  <c r="S43" i="1"/>
  <c r="O44" i="1"/>
  <c r="S44" i="1"/>
  <c r="O45" i="1"/>
  <c r="S45" i="1"/>
  <c r="S50" i="1"/>
</calcChain>
</file>

<file path=xl/sharedStrings.xml><?xml version="1.0" encoding="utf-8"?>
<sst xmlns="http://schemas.openxmlformats.org/spreadsheetml/2006/main" count="368" uniqueCount="219">
  <si>
    <t xml:space="preserve">         Choisissez dans votre "Catalogue aux Trésors" le(s) cadeau(x) que vous désirez en fonction de votre nombre de Points Cadeaux acquis. </t>
  </si>
  <si>
    <t xml:space="preserve">         Vous le(s) recevrez en même temps que l'une de vos livraisons de pâtisseries. (Voir Conditions Générales du "Catalogue aux Trésors").</t>
  </si>
  <si>
    <t>Tél. : 05 55 08 30 00</t>
  </si>
  <si>
    <t>Fax : 05 55 08 30 08</t>
  </si>
  <si>
    <t xml:space="preserve">                     - Pour vos livraisons suivantes : règlement à la livraison ou à la commande.</t>
  </si>
  <si>
    <t xml:space="preserve">                        (BIJOU - Les Lacs - 87500 ST YRIEIX) ou les remettre directement à votre Chargé de Clientèle Bijou lors d'une livraison. </t>
  </si>
  <si>
    <t xml:space="preserve"> - par transaction sécurisée via Internet, débit à la commande : www.bijou.com,</t>
  </si>
  <si>
    <t xml:space="preserve"> - ou par téléphone en contactant votre Service Commercial Bijou au 05 55 08 30 00</t>
  </si>
  <si>
    <t xml:space="preserve">                Dans tous les cas, munissez-vous des informations suivantes : </t>
  </si>
  <si>
    <t xml:space="preserve">         . votre code client (il est mentionné sur votre facture),</t>
  </si>
  <si>
    <t xml:space="preserve">         . votre numéro de facture,</t>
  </si>
  <si>
    <t xml:space="preserve">         . la date d'expiration de votre carte,</t>
  </si>
  <si>
    <t>N° Siret 770 500 346 00018</t>
  </si>
  <si>
    <t xml:space="preserve">           * Hors Expositions Vente ou Expositions Dégustations organisées par Bijou</t>
  </si>
  <si>
    <t xml:space="preserve">          * Hors Expositions Vente ou Expositions Dégustations organisées par Bijou</t>
  </si>
  <si>
    <t xml:space="preserve">       Plusieurs choix s'offrent à vous (attention, pour les livraisons effectuées par transporteur indépendant, aucun règlement ne sera accepté par le livreur) : </t>
  </si>
  <si>
    <t xml:space="preserve">         . le numéro à 16 chiffres de votre carte bancaire (ne donnez jamais votre code confidentiel !),</t>
  </si>
  <si>
    <t xml:space="preserve">         . le cryptogramme visuel de votre carte (les 3 derniers chiffres au verso de votre carte),</t>
  </si>
  <si>
    <t>Code Client :</t>
  </si>
  <si>
    <t>Code Promo :</t>
  </si>
  <si>
    <t>Nom (+entreprise) :</t>
  </si>
  <si>
    <t>Adresse :</t>
  </si>
  <si>
    <t>CP :</t>
  </si>
  <si>
    <t>Tél. :</t>
  </si>
  <si>
    <t>e-mail :</t>
  </si>
  <si>
    <t>Poids Net</t>
  </si>
  <si>
    <t>HT</t>
  </si>
  <si>
    <t>Prix Unitaire (TTC)</t>
  </si>
  <si>
    <t>Quantité</t>
  </si>
  <si>
    <t>Total € (TTC)</t>
  </si>
  <si>
    <t>Total</t>
  </si>
  <si>
    <t>J'indique mes
références gratuites :</t>
  </si>
  <si>
    <t>Commandes :</t>
  </si>
  <si>
    <t>Courrier :
Les Lacs - 87500 St Yrieix</t>
  </si>
  <si>
    <t xml:space="preserve">  Tél. : 05 55 08 30 00 </t>
  </si>
  <si>
    <t>www.bijou.com</t>
  </si>
  <si>
    <t>DATE :</t>
  </si>
  <si>
    <t>Ville :</t>
  </si>
  <si>
    <t>NOMS</t>
  </si>
  <si>
    <t xml:space="preserve"> </t>
  </si>
  <si>
    <t xml:space="preserve">
G</t>
  </si>
  <si>
    <t>Mad Nature</t>
  </si>
  <si>
    <t>Mad Lait</t>
  </si>
  <si>
    <t>Mad Noir</t>
  </si>
  <si>
    <t>Moelleux Chocolat</t>
  </si>
  <si>
    <t>Fondants Citron</t>
  </si>
  <si>
    <t>btes/pers</t>
  </si>
  <si>
    <t>€/personne</t>
  </si>
  <si>
    <t>PAGE N° :</t>
  </si>
  <si>
    <t>Total de boîtes Page 1</t>
  </si>
  <si>
    <t>Montant Commande Page 1</t>
  </si>
  <si>
    <t>Total de boîtes Page 2</t>
  </si>
  <si>
    <t>Total de boîtes Page 3</t>
  </si>
  <si>
    <t xml:space="preserve">         Le cumul de vos points se fera automatiquement au cours de vos différents achats. Votre encours de Points Cadeaux est mentionné sur vos factures </t>
  </si>
  <si>
    <t xml:space="preserve">         et sur le www.bijou.com. </t>
  </si>
  <si>
    <t xml:space="preserve">                     - Pour votre première commande ou si la date de votre dernière commande est supérieure ou égale à 2 ans : règlement à la commande,</t>
  </si>
  <si>
    <t xml:space="preserve">Port : </t>
  </si>
  <si>
    <t xml:space="preserve">E-mail : </t>
  </si>
  <si>
    <t>TARIF</t>
  </si>
  <si>
    <t>AVANTAGES</t>
  </si>
  <si>
    <t>POINTS CADEAUX</t>
  </si>
  <si>
    <t>COMMANDE</t>
  </si>
  <si>
    <t>LIVRAISON</t>
  </si>
  <si>
    <t>REGLEMENT</t>
  </si>
  <si>
    <r>
      <t xml:space="preserve">         . </t>
    </r>
    <r>
      <rPr>
        <b/>
        <sz val="11"/>
        <color rgb="FF663300"/>
        <rFont val="Arial"/>
        <family val="2"/>
      </rPr>
      <t>CADEAUX*</t>
    </r>
    <r>
      <rPr>
        <sz val="11"/>
        <color rgb="FF663300"/>
        <rFont val="Arial"/>
        <family val="2"/>
      </rPr>
      <t xml:space="preserve"> : cumulez vos Points Cadeaux sur plusieurs factures et choisissez vos cadeaux (Catalogue Trésors disponible sur simple demande).</t>
    </r>
  </si>
  <si>
    <r>
      <t xml:space="preserve">       . </t>
    </r>
    <r>
      <rPr>
        <b/>
        <sz val="11"/>
        <color rgb="FF663300"/>
        <rFont val="Arial"/>
        <family val="2"/>
      </rPr>
      <t>Chèques</t>
    </r>
    <r>
      <rPr>
        <sz val="11"/>
        <color rgb="FF663300"/>
        <rFont val="Arial"/>
        <family val="2"/>
      </rPr>
      <t xml:space="preserve"> : vous pouvez transmettre les règlements individuels de vos acheteurs (chèques multiples libellés au nom de Bijou), par courrier </t>
    </r>
  </si>
  <si>
    <r>
      <t xml:space="preserve">       . </t>
    </r>
    <r>
      <rPr>
        <b/>
        <sz val="11"/>
        <color rgb="FF663300"/>
        <rFont val="Arial"/>
        <family val="2"/>
      </rPr>
      <t>Espèces</t>
    </r>
    <r>
      <rPr>
        <sz val="11"/>
        <color rgb="FF663300"/>
        <rFont val="Arial"/>
        <family val="2"/>
      </rPr>
      <t xml:space="preserve"> : uniquement dans le cadre d'une livraison effectuée par un Chargé de Clientèle Bijou. </t>
    </r>
  </si>
  <si>
    <r>
      <t xml:space="preserve">       . </t>
    </r>
    <r>
      <rPr>
        <b/>
        <sz val="11"/>
        <color rgb="FF663300"/>
        <rFont val="Arial"/>
        <family val="2"/>
      </rPr>
      <t>Carte bancaire</t>
    </r>
    <r>
      <rPr>
        <sz val="11"/>
        <color rgb="FF663300"/>
        <rFont val="Arial"/>
        <family val="2"/>
      </rPr>
      <t xml:space="preserve"> :</t>
    </r>
  </si>
  <si>
    <r>
      <rPr>
        <b/>
        <u/>
        <sz val="11"/>
        <color rgb="FF663300"/>
        <rFont val="Arial"/>
        <family val="2"/>
      </rPr>
      <t>POUR VOS COMMANDES</t>
    </r>
    <r>
      <rPr>
        <b/>
        <sz val="11"/>
        <color rgb="FF663300"/>
        <rFont val="Arial"/>
        <family val="2"/>
      </rPr>
      <t xml:space="preserve"> : commandes@bijou.com</t>
    </r>
  </si>
  <si>
    <r>
      <rPr>
        <b/>
        <u/>
        <sz val="11"/>
        <color rgb="FF663300"/>
        <rFont val="Arial"/>
        <family val="2"/>
      </rPr>
      <t>POUR VOS DEMANDES DE RENSEIGNEMENTS</t>
    </r>
    <r>
      <rPr>
        <b/>
        <sz val="11"/>
        <color rgb="FF663300"/>
        <rFont val="Arial"/>
        <family val="2"/>
      </rPr>
      <t xml:space="preserve"> : infos@bijou.com</t>
    </r>
  </si>
  <si>
    <t>Brins ChocoCaramel</t>
  </si>
  <si>
    <t>Mes observations et demandes de documentation :</t>
  </si>
  <si>
    <t>RECAPITULATIF DE COMMANDES</t>
  </si>
  <si>
    <t>Du Lundi au Jeudi de 8h à 19h00 - Le Vendredi de 8h à 18h30 - Le samedi de 9h à 12h et de 14h à 17h</t>
  </si>
  <si>
    <r>
      <t xml:space="preserve">         . </t>
    </r>
    <r>
      <rPr>
        <b/>
        <sz val="11"/>
        <color rgb="FF663300"/>
        <rFont val="Arial"/>
        <family val="2"/>
      </rPr>
      <t>GRATUIT</t>
    </r>
    <r>
      <rPr>
        <sz val="11"/>
        <color rgb="FF663300"/>
        <rFont val="Arial"/>
        <family val="2"/>
      </rPr>
      <t xml:space="preserve"> : livraison gratuite là ou vous le désirez en France métropolitaine hors Corse (commande minimale de 10 boîtes)</t>
    </r>
  </si>
  <si>
    <t xml:space="preserve">         . Pour une commande inférieure à 10 boîtes, la participation aux frais de port est de 7€.</t>
  </si>
  <si>
    <t xml:space="preserve">         . Les prix s'entendent nets (franco de port et d'emballage, toutes taxes comprises) pour toute commande à partir de 10 boîtes en France métropolitaine hors Corse.</t>
  </si>
  <si>
    <t xml:space="preserve">         Cumulez des Points Cadeaux et recevez des cadeaux* !</t>
  </si>
  <si>
    <t xml:space="preserve">         C'est simple : chaque boîte achetée vous fait gagner 1 point.</t>
  </si>
  <si>
    <t>Email : commandes@bijou.com</t>
  </si>
  <si>
    <t xml:space="preserve">Internet : www.bijou.com  </t>
  </si>
  <si>
    <r>
      <t xml:space="preserve">         . </t>
    </r>
    <r>
      <rPr>
        <b/>
        <sz val="11"/>
        <color rgb="FF663300"/>
        <rFont val="Arial"/>
        <family val="2"/>
      </rPr>
      <t>BIENVENUE</t>
    </r>
    <r>
      <rPr>
        <sz val="11"/>
        <color rgb="FF663300"/>
        <rFont val="Arial"/>
        <family val="2"/>
      </rPr>
      <t xml:space="preserve"> : 1 boîte collector Bijou en cadeau de bienvenue lors de votre 1ère commande (à partir de 20 boîtes).</t>
    </r>
  </si>
  <si>
    <t>Courrier : 38 Route Louis Durand - Les Lacs - 87500 St Yrieix</t>
  </si>
  <si>
    <t xml:space="preserve">       . Vous commandez en tant que CSE autre regroupement de votre entreprise, Personnel, Association... :</t>
  </si>
  <si>
    <t>Madeleines BIJOU - 38 route Louis Durand - Les Lacs - 87500 Saint-Yrieix (France)</t>
  </si>
  <si>
    <r>
      <t xml:space="preserve">       . </t>
    </r>
    <r>
      <rPr>
        <b/>
        <sz val="11"/>
        <color rgb="FF663300"/>
        <rFont val="Arial"/>
        <family val="2"/>
      </rPr>
      <t>Virement</t>
    </r>
    <r>
      <rPr>
        <sz val="11"/>
        <color rgb="FF663300"/>
        <rFont val="Arial"/>
        <family val="2"/>
      </rPr>
      <t xml:space="preserve"> :</t>
    </r>
  </si>
  <si>
    <t xml:space="preserve"> - Attention : merci de bien mentionner votre code client et numéro de facture pour la validation de votre paiement par virement.</t>
  </si>
  <si>
    <r>
      <rPr>
        <b/>
        <u/>
        <sz val="11"/>
        <color rgb="FF663300"/>
        <rFont val="Arial"/>
        <family val="2"/>
      </rPr>
      <t>COURRIER</t>
    </r>
    <r>
      <rPr>
        <b/>
        <sz val="11"/>
        <color rgb="FF663300"/>
        <rFont val="Arial"/>
        <family val="2"/>
      </rPr>
      <t xml:space="preserve"> : Bijou - 38 Route Louis Durand - Les Lacs - 87500 Saint-Yrieix-La-Perche</t>
    </r>
  </si>
  <si>
    <t>Conditions générales de vente consultables sur le www.bijou.com ou sur simple demande : infos@bijou.com - 05 55 08 30 00 - Voir liste d'ingrédients sur le catalogue</t>
  </si>
  <si>
    <r>
      <t xml:space="preserve">         . </t>
    </r>
    <r>
      <rPr>
        <b/>
        <sz val="11"/>
        <color rgb="FF663300"/>
        <rFont val="Arial"/>
        <family val="2"/>
      </rPr>
      <t>BONUS*</t>
    </r>
    <r>
      <rPr>
        <sz val="11"/>
        <color rgb="FF663300"/>
        <rFont val="Arial"/>
        <family val="2"/>
      </rPr>
      <t xml:space="preserve"> : une boîte offerte au choix dans la gamme Bijou (hors Calendrier de l'Avent), toutes les tranches de 25 boîtes facturées par commande.</t>
    </r>
  </si>
  <si>
    <t xml:space="preserve">        Bijou dispose de 2 modes de livraison : </t>
  </si>
  <si>
    <r>
      <t xml:space="preserve">         .</t>
    </r>
    <r>
      <rPr>
        <b/>
        <sz val="11"/>
        <color rgb="FF663300"/>
        <rFont val="Arial"/>
        <family val="2"/>
      </rPr>
      <t xml:space="preserve"> Livraison BIJOU </t>
    </r>
    <r>
      <rPr>
        <sz val="11"/>
        <color rgb="FF663300"/>
        <rFont val="Arial"/>
        <family val="2"/>
      </rPr>
      <t>: vous appartenez à une tournée de livraison Bijou, votre livraison sera assurée par un Chargé de Clientèle Bijou, dans la mesure</t>
    </r>
  </si>
  <si>
    <t xml:space="preserve">         jours fériés et périodes de forte activité). Pour savoir si vous appartenez à une tournée de livraison Bijou, contactez notre Service Commercial ou </t>
  </si>
  <si>
    <t xml:space="preserve">         connectez-vous sur votre espace client. </t>
  </si>
  <si>
    <t xml:space="preserve">         de nos disponibilités, dans un délai de 5 à 10 jours à compter de l'enregistrement de votre commande par Madeleines Bijou (hors week-end,</t>
  </si>
  <si>
    <r>
      <t xml:space="preserve">         .</t>
    </r>
    <r>
      <rPr>
        <b/>
        <sz val="11"/>
        <color rgb="FF663300"/>
        <rFont val="Arial"/>
        <family val="2"/>
      </rPr>
      <t xml:space="preserve"> Livraison par transporteur indépendant </t>
    </r>
    <r>
      <rPr>
        <sz val="11"/>
        <color rgb="FF663300"/>
        <rFont val="Arial"/>
        <family val="2"/>
      </rPr>
      <t>: passez commande quand vous le souhaitez, vous serez livré par transporteur partout en France</t>
    </r>
  </si>
  <si>
    <t xml:space="preserve">         dans un délai de 3 à 5 jours ouvrés (hors week-end, jours fériés et périodes de forte activité) à compter de l'enregistrement de la commande par</t>
  </si>
  <si>
    <t xml:space="preserve">         Madeleines Bijou. </t>
  </si>
  <si>
    <r>
      <t xml:space="preserve">         .</t>
    </r>
    <r>
      <rPr>
        <b/>
        <sz val="11"/>
        <color rgb="FF663300"/>
        <rFont val="Arial"/>
        <family val="2"/>
      </rPr>
      <t xml:space="preserve"> Pour les commandes de plus de 150 boîtes,</t>
    </r>
    <r>
      <rPr>
        <sz val="11"/>
        <color rgb="FF663300"/>
        <rFont val="Arial"/>
        <family val="2"/>
      </rPr>
      <t xml:space="preserve"> contactez notre Service Commercial : 05 55 08 30 00 - infos@bijou.com, afin d'organiser au mieux</t>
    </r>
  </si>
  <si>
    <t xml:space="preserve">         votre livraison.</t>
  </si>
  <si>
    <t xml:space="preserve">       . Vous commandez en tant que particulier : règlement à la commande</t>
  </si>
  <si>
    <t xml:space="preserve"> - Références bancaires : SG TARNEAUD - IBAN : FR76 3000 8600 2200 0935 393 - BIC : SOGEFRPP</t>
  </si>
  <si>
    <t>DROIT DE RETRACTION ET DONNEES PERSONNELLES</t>
  </si>
  <si>
    <t xml:space="preserve">         . Conformément aux dispositions de l'article L 121-20 du Code de la Consommation, le client dispose d'un Droit de Rétractation dans un délais de 7 jours francs </t>
  </si>
  <si>
    <t xml:space="preserve">         à compter du jour de livraison. Le client pourra donc dans ce délai retourner, à ses frais, les produits commandés à l'adresse suivante : Madeleines BIJOU -</t>
  </si>
  <si>
    <t xml:space="preserve">         38 Route Louis Durand - Les Lacs - 87500 Saint-Yrieix-la-Perche. Si le délai de 7 jours expire un samedi, dimanche ou jour férié ou chômé, il est prorogé  </t>
  </si>
  <si>
    <t xml:space="preserve">         jusqu'au premier jour ouvrable suivant. En cas d'exercice du Droit de rétractation, Madeleines Bijou remboursera au client le montant de la commande retournée</t>
  </si>
  <si>
    <t xml:space="preserve">         que les produits aient été retournés en parfait état, dans leur emballage d'origine sans avoir été ouverts.</t>
  </si>
  <si>
    <t xml:space="preserve">         et les frais d'envoi y afférent, à l'exception des frais de retour, dans un délai maximum de 30 jours suivant la date de réception du colis par Bijou, sous réserve </t>
  </si>
  <si>
    <t xml:space="preserve">         . Le client est informé qu'il dispose à tout moment d'un doirt d'accès, de rectification ou d'effacement des données personnelles le concernant collectées à </t>
  </si>
  <si>
    <t xml:space="preserve">         l'occasion de la commande passée à Madeleines Bijou. Ce droit peut être exercé par lettre recommandée avec accusé de réception, accompagnée d'une copie  </t>
  </si>
  <si>
    <t xml:space="preserve">         Informatique et Liberté.</t>
  </si>
  <si>
    <t xml:space="preserve">         Déclarations à la CNIL n°825617 et n°828671. Il est également précisé au client qu'il dispose du droit d'introduire un recours devant la Comission Nationale </t>
  </si>
  <si>
    <t xml:space="preserve">         de pièce d'idendité de la personne exerçant cette demande à l'adresse suivante : Madeleines Bijou - 38 Route Louis Durand - Les Lacs - 87500 St Yrieix La Perche.</t>
  </si>
  <si>
    <t xml:space="preserve">         . Madeleines Bijou précise qu'aucune des données personnelles collectées n'est cédée à un tiers. Seule l'adresse, le mail et le numéro de téléphone du client</t>
  </si>
  <si>
    <t xml:space="preserve">         peuvent être communiqués à un transporteur pour les seuls besoins de la livraison des produits commandés. Le client est informé qu'il dispose de la possibilité</t>
  </si>
  <si>
    <t xml:space="preserve">         de s'inscrire gratuitement ur une liste d'oppsotion au démarchage téléphonique à l'adresse suivnte : https://conso.bloctel.fr/.</t>
  </si>
  <si>
    <t xml:space="preserve">  DELAI DE RÈGLEMENT</t>
  </si>
  <si>
    <t xml:space="preserve">  MODE DE RÈGLEMENT</t>
  </si>
  <si>
    <t xml:space="preserve"> Tarif valable du 01/01/24 au 28/04/24</t>
  </si>
  <si>
    <t>DÉSIGNATION</t>
  </si>
  <si>
    <r>
      <t>J'ai changé d'adresse</t>
    </r>
    <r>
      <rPr>
        <sz val="7"/>
        <color rgb="FF663300"/>
        <rFont val="Calibri"/>
        <family val="2"/>
        <scheme val="minor"/>
      </rPr>
      <t xml:space="preserve"> (je coche cette case et vous communique ci-dessus mes nouvelles coordonnées)</t>
    </r>
  </si>
  <si>
    <r>
      <t>Ville</t>
    </r>
    <r>
      <rPr>
        <sz val="8"/>
        <color rgb="FF663300"/>
        <rFont val="Calibri"/>
        <family val="2"/>
        <scheme val="minor"/>
      </rPr>
      <t xml:space="preserve"> :</t>
    </r>
  </si>
  <si>
    <r>
      <t>Madeleines Nature</t>
    </r>
    <r>
      <rPr>
        <sz val="10"/>
        <color rgb="FF663300"/>
        <rFont val="Calibri"/>
        <family val="2"/>
        <scheme val="minor"/>
      </rPr>
      <t xml:space="preserve"> </t>
    </r>
    <r>
      <rPr>
        <sz val="8"/>
        <color rgb="FF663300"/>
        <rFont val="Calibri"/>
        <family val="2"/>
        <scheme val="minor"/>
      </rPr>
      <t>(50 indiv.)</t>
    </r>
  </si>
  <si>
    <r>
      <t>Madeleines ChocoLait</t>
    </r>
    <r>
      <rPr>
        <sz val="8"/>
        <color rgb="FF663300"/>
        <rFont val="Calibri"/>
        <family val="2"/>
        <scheme val="minor"/>
      </rPr>
      <t xml:space="preserve"> (50 indiv.)</t>
    </r>
  </si>
  <si>
    <r>
      <t>Madeleines ChocoNoir</t>
    </r>
    <r>
      <rPr>
        <sz val="11"/>
        <color rgb="FF663300"/>
        <rFont val="Calibri"/>
        <family val="2"/>
        <scheme val="minor"/>
      </rPr>
      <t xml:space="preserve"> </t>
    </r>
    <r>
      <rPr>
        <sz val="8"/>
        <color rgb="FF663300"/>
        <rFont val="Calibri"/>
        <family val="2"/>
        <scheme val="minor"/>
      </rPr>
      <t>(50 indiv.)</t>
    </r>
  </si>
  <si>
    <r>
      <t>Génois ChocoLait</t>
    </r>
    <r>
      <rPr>
        <sz val="8"/>
        <color rgb="FF663300"/>
        <rFont val="Calibri"/>
        <family val="2"/>
        <scheme val="minor"/>
      </rPr>
      <t xml:space="preserve"> (30 indiv.)</t>
    </r>
  </si>
  <si>
    <r>
      <t>Bijou Fraise</t>
    </r>
    <r>
      <rPr>
        <sz val="8"/>
        <color rgb="FF663300"/>
        <rFont val="Calibri"/>
        <family val="2"/>
        <scheme val="minor"/>
      </rPr>
      <t xml:space="preserve"> (20 indiv.)</t>
    </r>
    <r>
      <rPr>
        <sz val="9"/>
        <color rgb="FF663300"/>
        <rFont val="Calibri"/>
        <family val="2"/>
        <scheme val="minor"/>
      </rPr>
      <t xml:space="preserve">     </t>
    </r>
    <r>
      <rPr>
        <sz val="10"/>
        <color rgb="FF663300"/>
        <rFont val="Calibri"/>
        <family val="2"/>
        <scheme val="minor"/>
      </rPr>
      <t xml:space="preserve">   </t>
    </r>
  </si>
  <si>
    <r>
      <t xml:space="preserve">Bijou Caramel ChocoLait </t>
    </r>
    <r>
      <rPr>
        <sz val="8"/>
        <color rgb="FF663300"/>
        <rFont val="Calibri"/>
        <family val="2"/>
        <scheme val="minor"/>
      </rPr>
      <t>(20 indiv.)</t>
    </r>
  </si>
  <si>
    <r>
      <t xml:space="preserve">Bijou Cacao </t>
    </r>
    <r>
      <rPr>
        <sz val="8"/>
        <color rgb="FF663300"/>
        <rFont val="Calibri"/>
        <family val="2"/>
        <scheme val="minor"/>
      </rPr>
      <t>(20 indiv.)</t>
    </r>
  </si>
  <si>
    <r>
      <t xml:space="preserve">Méli-Mélo de Biscuits </t>
    </r>
    <r>
      <rPr>
        <sz val="8"/>
        <color rgb="FF663300"/>
        <rFont val="Calibri"/>
        <family val="2"/>
        <scheme val="minor"/>
      </rPr>
      <t xml:space="preserve">(46x2) </t>
    </r>
  </si>
  <si>
    <r>
      <t xml:space="preserve">Sablés Viennois </t>
    </r>
    <r>
      <rPr>
        <sz val="8"/>
        <color rgb="FF663300"/>
        <rFont val="Calibri"/>
        <family val="2"/>
        <scheme val="minor"/>
      </rPr>
      <t xml:space="preserve">(32x2) </t>
    </r>
  </si>
  <si>
    <r>
      <t xml:space="preserve">Fondants Citron </t>
    </r>
    <r>
      <rPr>
        <sz val="8"/>
        <color rgb="FF663300"/>
        <rFont val="Calibri"/>
        <family val="2"/>
        <scheme val="minor"/>
      </rPr>
      <t>(30 indiv.)</t>
    </r>
  </si>
  <si>
    <r>
      <t xml:space="preserve">Boîte collector Mad. ChocoNoir </t>
    </r>
    <r>
      <rPr>
        <sz val="8"/>
        <color rgb="FF663300"/>
        <rFont val="Calibri"/>
        <family val="2"/>
        <scheme val="minor"/>
      </rPr>
      <t>(12 indiv.)</t>
    </r>
  </si>
  <si>
    <r>
      <t xml:space="preserve">Frais de port
</t>
    </r>
    <r>
      <rPr>
        <sz val="6"/>
        <color rgb="FF663300"/>
        <rFont val="Calibri"/>
        <family val="2"/>
        <scheme val="minor"/>
      </rPr>
      <t xml:space="preserve">jusqu'à 9 boîtes commandées : </t>
    </r>
    <r>
      <rPr>
        <sz val="8"/>
        <color rgb="FF663300"/>
        <rFont val="Calibri"/>
        <family val="2"/>
        <scheme val="minor"/>
      </rPr>
      <t>7 €</t>
    </r>
  </si>
  <si>
    <r>
      <t>Financiers Amandes</t>
    </r>
    <r>
      <rPr>
        <sz val="8"/>
        <color rgb="FF663300"/>
        <rFont val="Calibri"/>
        <family val="2"/>
        <scheme val="minor"/>
      </rPr>
      <t xml:space="preserve"> (30 indiv.)</t>
    </r>
  </si>
  <si>
    <r>
      <t xml:space="preserve">Moelleux Chocolat </t>
    </r>
    <r>
      <rPr>
        <sz val="8"/>
        <color rgb="FF663300"/>
        <rFont val="Calibri"/>
        <family val="2"/>
        <scheme val="minor"/>
      </rPr>
      <t>(30 indiv.)</t>
    </r>
  </si>
  <si>
    <r>
      <t xml:space="preserve">Lingots Poire ChocoNoir </t>
    </r>
    <r>
      <rPr>
        <sz val="8"/>
        <color rgb="FF663300"/>
        <rFont val="Calibri"/>
        <family val="2"/>
        <scheme val="minor"/>
      </rPr>
      <t>(25 indiv.)</t>
    </r>
  </si>
  <si>
    <r>
      <t xml:space="preserve">Cakes Fruits </t>
    </r>
    <r>
      <rPr>
        <sz val="8"/>
        <color rgb="FF663300"/>
        <rFont val="Calibri"/>
        <family val="2"/>
        <scheme val="minor"/>
      </rPr>
      <t>(20 indiv.)</t>
    </r>
  </si>
  <si>
    <r>
      <t>Panaché de Bijou Fruits</t>
    </r>
    <r>
      <rPr>
        <sz val="8"/>
        <color rgb="FF663300"/>
        <rFont val="Calibri"/>
        <family val="2"/>
        <scheme val="minor"/>
      </rPr>
      <t xml:space="preserve"> (30 indiv.) </t>
    </r>
  </si>
  <si>
    <r>
      <t>Farandole de Madeleines</t>
    </r>
    <r>
      <rPr>
        <sz val="8"/>
        <color rgb="FF663300"/>
        <rFont val="Calibri"/>
        <family val="2"/>
        <scheme val="minor"/>
      </rPr>
      <t xml:space="preserve">(30 indiv.) </t>
    </r>
  </si>
  <si>
    <r>
      <t>Bouquet de Pâtisseries</t>
    </r>
    <r>
      <rPr>
        <sz val="8"/>
        <color rgb="FF663300"/>
        <rFont val="Calibri"/>
        <family val="2"/>
        <scheme val="minor"/>
      </rPr>
      <t xml:space="preserve"> (30 indiv.) </t>
    </r>
  </si>
  <si>
    <r>
      <t>Galettes</t>
    </r>
    <r>
      <rPr>
        <sz val="8"/>
        <color rgb="FF663300"/>
        <rFont val="Calibri"/>
        <family val="2"/>
        <scheme val="minor"/>
      </rPr>
      <t xml:space="preserve"> (48x2)</t>
    </r>
  </si>
  <si>
    <r>
      <t>Rolinettes ChocoNoisettes</t>
    </r>
    <r>
      <rPr>
        <sz val="8"/>
        <color rgb="FF663300"/>
        <rFont val="Calibri"/>
        <family val="2"/>
        <scheme val="minor"/>
      </rPr>
      <t xml:space="preserve"> (45x2)</t>
    </r>
  </si>
  <si>
    <t xml:space="preserve">Date : </t>
  </si>
  <si>
    <t>Code client :</t>
  </si>
  <si>
    <t xml:space="preserve">Observations et demande de documentation : </t>
  </si>
  <si>
    <r>
      <t xml:space="preserve">NOMBRE DE
BOÎTES GRATUITES
</t>
    </r>
    <r>
      <rPr>
        <sz val="8"/>
        <color rgb="FF663300"/>
        <rFont val="Calibri"/>
        <family val="2"/>
        <scheme val="minor"/>
      </rPr>
      <t>À chaque tranche de 25 btes,
je choisis une boîte gratuite</t>
    </r>
  </si>
  <si>
    <t xml:space="preserve">Code promo : </t>
  </si>
  <si>
    <r>
      <t>Madeleines Ecrin</t>
    </r>
    <r>
      <rPr>
        <sz val="8"/>
        <color rgb="FF663300"/>
        <rFont val="Calibri"/>
        <family val="2"/>
        <scheme val="minor"/>
      </rPr>
      <t xml:space="preserve"> (20 indiv)         </t>
    </r>
  </si>
  <si>
    <r>
      <t>Madeleines Caramel ChocoLait</t>
    </r>
    <r>
      <rPr>
        <sz val="8"/>
        <color rgb="FF663300"/>
        <rFont val="Calibri"/>
        <family val="2"/>
        <scheme val="minor"/>
      </rPr>
      <t xml:space="preserve"> (20 indiv)         </t>
    </r>
  </si>
  <si>
    <r>
      <t>ShowCoco</t>
    </r>
    <r>
      <rPr>
        <sz val="8"/>
        <color rgb="FF663300"/>
        <rFont val="Calibri"/>
        <family val="2"/>
        <scheme val="minor"/>
      </rPr>
      <t xml:space="preserve"> (25 indiv)         </t>
    </r>
  </si>
  <si>
    <r>
      <t xml:space="preserve">Coffret Madeleines Ecrin </t>
    </r>
    <r>
      <rPr>
        <sz val="8"/>
        <color rgb="FF663300"/>
        <rFont val="Calibri"/>
        <family val="2"/>
        <scheme val="minor"/>
      </rPr>
      <t>(18 indiv.)</t>
    </r>
  </si>
  <si>
    <r>
      <t xml:space="preserve">Coffret Spéculoos </t>
    </r>
    <r>
      <rPr>
        <sz val="8"/>
        <color rgb="FF663300"/>
        <rFont val="Calibri"/>
        <family val="2"/>
        <scheme val="minor"/>
      </rPr>
      <t>(15x2)</t>
    </r>
  </si>
  <si>
    <r>
      <t xml:space="preserve">Amandes Cacaotées &amp; Croustilles </t>
    </r>
    <r>
      <rPr>
        <sz val="8"/>
        <color rgb="FF663300"/>
        <rFont val="Calibri"/>
        <family val="2"/>
        <scheme val="minor"/>
      </rPr>
      <t xml:space="preserve">(200 g) </t>
    </r>
  </si>
  <si>
    <r>
      <t xml:space="preserve">Fritures ChocoLait </t>
    </r>
    <r>
      <rPr>
        <sz val="8"/>
        <color rgb="FF663300"/>
        <rFont val="Calibri"/>
        <family val="2"/>
        <scheme val="minor"/>
      </rPr>
      <t xml:space="preserve">(150 g) </t>
    </r>
  </si>
  <si>
    <r>
      <t xml:space="preserve">Brins ChocoCaramel </t>
    </r>
    <r>
      <rPr>
        <sz val="8"/>
        <color rgb="FF663300"/>
        <rFont val="Calibri"/>
        <family val="2"/>
        <scheme val="minor"/>
      </rPr>
      <t>(4x6)</t>
    </r>
  </si>
  <si>
    <r>
      <t xml:space="preserve">Brins Framboises </t>
    </r>
    <r>
      <rPr>
        <sz val="8"/>
        <color rgb="FF663300"/>
        <rFont val="Calibri"/>
        <family val="2"/>
        <scheme val="minor"/>
      </rPr>
      <t>(7x7)</t>
    </r>
  </si>
  <si>
    <r>
      <t>Madeleines Pépites</t>
    </r>
    <r>
      <rPr>
        <b/>
        <sz val="11"/>
        <color rgb="FF663300"/>
        <rFont val="Calibri"/>
        <family val="2"/>
        <scheme val="minor"/>
      </rPr>
      <t xml:space="preserve"> </t>
    </r>
    <r>
      <rPr>
        <b/>
        <sz val="8"/>
        <color rgb="FF663300"/>
        <rFont val="Calibri"/>
        <family val="2"/>
        <scheme val="minor"/>
      </rPr>
      <t>(50 indiv.)</t>
    </r>
  </si>
  <si>
    <t>CARNAVAL DES SAVEURS 2024</t>
  </si>
  <si>
    <t>1/5</t>
  </si>
  <si>
    <t>Valable du 01/01/24 au 28/04/24</t>
  </si>
  <si>
    <t>Ad :</t>
  </si>
  <si>
    <r>
      <t xml:space="preserve">Total
de boîtes
Page 1
</t>
    </r>
    <r>
      <rPr>
        <sz val="10"/>
        <color rgb="FF663300"/>
        <rFont val="Calibri"/>
        <family val="2"/>
        <scheme val="minor"/>
      </rPr>
      <t xml:space="preserve">(par référence) </t>
    </r>
  </si>
  <si>
    <t>Total €
Page 1
(TTC)</t>
  </si>
  <si>
    <t>Nom (entreprise) :</t>
  </si>
  <si>
    <t>2/5</t>
  </si>
  <si>
    <t>3/5</t>
  </si>
  <si>
    <t>4/5</t>
  </si>
  <si>
    <t>5/5</t>
  </si>
  <si>
    <r>
      <t xml:space="preserve">Total
de boîtes
Page 2
</t>
    </r>
    <r>
      <rPr>
        <sz val="10"/>
        <color rgb="FF663300"/>
        <rFont val="Calibri"/>
        <family val="2"/>
        <scheme val="minor"/>
      </rPr>
      <t xml:space="preserve">(par référence) </t>
    </r>
  </si>
  <si>
    <t>Total de boites Pages 1+2</t>
  </si>
  <si>
    <t>Total € Pages 1+2
(TTC)</t>
  </si>
  <si>
    <r>
      <t xml:space="preserve">Total
de boîtes
Page 3
</t>
    </r>
    <r>
      <rPr>
        <sz val="10"/>
        <color rgb="FF663300"/>
        <rFont val="Calibri"/>
        <family val="2"/>
        <scheme val="minor"/>
      </rPr>
      <t xml:space="preserve">(par référence) </t>
    </r>
  </si>
  <si>
    <t>Total de boîtes Pages 1+2+3</t>
  </si>
  <si>
    <r>
      <t xml:space="preserve">Total € Pages 1+2+3
</t>
    </r>
    <r>
      <rPr>
        <b/>
        <sz val="8"/>
        <color theme="5" tint="-0.499984740745262"/>
        <rFont val="Calibri"/>
        <family val="2"/>
        <scheme val="minor"/>
      </rPr>
      <t xml:space="preserve">(TTC)
</t>
    </r>
    <r>
      <rPr>
        <b/>
        <sz val="1"/>
        <color theme="5" tint="-0.499984740745262"/>
        <rFont val="Calibri"/>
        <family val="2"/>
        <scheme val="minor"/>
      </rPr>
      <t>.</t>
    </r>
  </si>
  <si>
    <r>
      <t xml:space="preserve">Total
de boîtes
Page 4
</t>
    </r>
    <r>
      <rPr>
        <sz val="10"/>
        <color rgb="FF663300"/>
        <rFont val="Calibri"/>
        <family val="2"/>
        <scheme val="minor"/>
      </rPr>
      <t xml:space="preserve">(par référence) </t>
    </r>
  </si>
  <si>
    <t>Total de boîtes Page 1+2+3+4</t>
  </si>
  <si>
    <r>
      <t xml:space="preserve">Total € Page 1+2+3+4
</t>
    </r>
    <r>
      <rPr>
        <b/>
        <sz val="8"/>
        <color theme="5" tint="-0.499984740745262"/>
        <rFont val="Calibri"/>
        <family val="2"/>
        <scheme val="minor"/>
      </rPr>
      <t xml:space="preserve">(TTC)
</t>
    </r>
    <r>
      <rPr>
        <b/>
        <sz val="1"/>
        <color theme="5" tint="-0.499984740745262"/>
        <rFont val="Calibri"/>
        <family val="2"/>
        <scheme val="minor"/>
      </rPr>
      <t>.</t>
    </r>
  </si>
  <si>
    <r>
      <t xml:space="preserve">Total
de boîtes
Page 5
</t>
    </r>
    <r>
      <rPr>
        <sz val="10"/>
        <color rgb="FF663300"/>
        <rFont val="Calibri"/>
        <family val="2"/>
        <scheme val="minor"/>
      </rPr>
      <t xml:space="preserve">(par référence) </t>
    </r>
  </si>
  <si>
    <t>Total btes Pages 1+2+3+4+5</t>
  </si>
  <si>
    <r>
      <t xml:space="preserve">Total € Page 1+2+3+4+5
</t>
    </r>
    <r>
      <rPr>
        <b/>
        <sz val="8"/>
        <color theme="5" tint="-0.499984740745262"/>
        <rFont val="Calibri"/>
        <family val="2"/>
        <scheme val="minor"/>
      </rPr>
      <t xml:space="preserve">(TTC)
</t>
    </r>
    <r>
      <rPr>
        <b/>
        <sz val="1"/>
        <color theme="5" tint="-0.499984740745262"/>
        <rFont val="Calibri"/>
        <family val="2"/>
        <scheme val="minor"/>
      </rPr>
      <t>.</t>
    </r>
  </si>
  <si>
    <t>Mad Pépites</t>
  </si>
  <si>
    <t>Financiers Amandes</t>
  </si>
  <si>
    <t>Lingots Poire ChocoNoir</t>
  </si>
  <si>
    <t>Génois</t>
  </si>
  <si>
    <t>Cakes Fruits</t>
  </si>
  <si>
    <t>Bijou Fraise</t>
  </si>
  <si>
    <t>Bijou Caramel Lait</t>
  </si>
  <si>
    <t>Bijou Cacao</t>
  </si>
  <si>
    <t>Farandole Madeleines</t>
  </si>
  <si>
    <t>Panaché Bijou Fruits</t>
  </si>
  <si>
    <t>Bouquet Pâtisseries</t>
  </si>
  <si>
    <t>Méli-Mélo Biscuits</t>
  </si>
  <si>
    <t>Galettes</t>
  </si>
  <si>
    <t>Rolinettes ChocoNoisette</t>
  </si>
  <si>
    <t>Sablés Viennois</t>
  </si>
  <si>
    <t>Brins Framboise</t>
  </si>
  <si>
    <t>Bte Collector Mad. Noir</t>
  </si>
  <si>
    <t>Mad Ecrin</t>
  </si>
  <si>
    <t>Mad Caramel ChocoLait</t>
  </si>
  <si>
    <t>ShowCoco</t>
  </si>
  <si>
    <t>Coffret Mad Ecrin</t>
  </si>
  <si>
    <t>Coffret Speculoos</t>
  </si>
  <si>
    <t>Amandes &amp; Croustilles</t>
  </si>
  <si>
    <t>Fritures ChocoLait</t>
  </si>
  <si>
    <r>
      <rPr>
        <b/>
        <sz val="12"/>
        <color rgb="FF663300"/>
        <rFont val="Calibri"/>
        <family val="2"/>
        <scheme val="minor"/>
      </rPr>
      <t>Total boîtes par personne</t>
    </r>
    <r>
      <rPr>
        <sz val="11"/>
        <color rgb="FF663300"/>
        <rFont val="Calibri"/>
        <family val="2"/>
        <scheme val="minor"/>
      </rPr>
      <t xml:space="preserve">
</t>
    </r>
    <r>
      <rPr>
        <sz val="9"/>
        <color rgb="FF663300"/>
        <rFont val="Calibri"/>
        <family val="2"/>
        <scheme val="minor"/>
      </rPr>
      <t>(Rayez les cases dont les boîtes sont distribuées)</t>
    </r>
  </si>
  <si>
    <t>Total boîtes Pages 1+2</t>
  </si>
  <si>
    <t>Total boîtes P 1+2+3</t>
  </si>
  <si>
    <t>Total de boîtes Page 4</t>
  </si>
  <si>
    <t>Total boîtes P 1+2+3+4</t>
  </si>
  <si>
    <t>Total de boîtes Page 5</t>
  </si>
  <si>
    <t>Total btes 1+2+3+4+5</t>
  </si>
  <si>
    <r>
      <rPr>
        <b/>
        <sz val="12"/>
        <color rgb="FF663300"/>
        <rFont val="Calibri"/>
        <family val="2"/>
        <scheme val="minor"/>
      </rPr>
      <t>Montant par personne</t>
    </r>
    <r>
      <rPr>
        <sz val="9"/>
        <color rgb="FF663300"/>
        <rFont val="Calibri"/>
        <family val="2"/>
        <scheme val="minor"/>
      </rPr>
      <t xml:space="preserve">
(Rayez les cases dont vous avez reçu le règlement)</t>
    </r>
  </si>
  <si>
    <t>Montant Commande page 1 + page 2</t>
  </si>
  <si>
    <t>Montant Commande page 1 + page 2 + page 3</t>
  </si>
  <si>
    <t>Montant Commande page 1 + page 2 + page 3 + page 4</t>
  </si>
  <si>
    <t>Montant Commande page 1 + page 2 + page 3 + page 4 + page 5</t>
  </si>
  <si>
    <t xml:space="preserve">         . Ce tarif est applicable pour toutes commandes effectuées jusqu'au 28 avril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</si>
</sst>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\ &quot;F&quot;;[Red]\-#,##0.00\ &quot;F&quot;"/>
    <numFmt numFmtId="165" formatCode="#,##0.0\ [$€-1]"/>
    <numFmt numFmtId="166" formatCode="#,##0.00\ [$€-1]"/>
    <numFmt numFmtId="167" formatCode="&quot;(&quot;#,##0.00\ [$€-1]&quot;/kg)&quot;"/>
    <numFmt numFmtId="168" formatCode="000&quot; g  &quot;"/>
    <numFmt numFmtId="169" formatCode="#,##0.00\ [$€-1];[Red]\-#,##0.00\ [$€-1]"/>
    <numFmt numFmtId="170" formatCode="0#&quot; &quot;##&quot; &quot;##&quot; &quot;##&quot; &quot;##"/>
    <numFmt numFmtId="171" formatCode="00000"/>
    <numFmt numFmtId="172" formatCode="#,##0.00\ &quot;€&quot;"/>
    <numFmt numFmtId="173" formatCode="dd/mm/yy"/>
    <numFmt numFmtId="174" formatCode="0&quot; &quot;"/>
  </numFmts>
  <fonts count="7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Times New Roman"/>
      <family val="1"/>
    </font>
    <font>
      <sz val="11"/>
      <color theme="5" tint="-0.499984740745262"/>
      <name val="Times New Roman"/>
      <family val="1"/>
    </font>
    <font>
      <b/>
      <sz val="11"/>
      <color theme="5" tint="-0.499984740745262"/>
      <name val="Times New Roman"/>
      <family val="1"/>
    </font>
    <font>
      <sz val="10"/>
      <color theme="5" tint="-0.499984740745262"/>
      <name val="Calibri"/>
      <family val="2"/>
      <scheme val="minor"/>
    </font>
    <font>
      <b/>
      <sz val="20"/>
      <color theme="5" tint="-0.499984740745262"/>
      <name val="Arial Black"/>
      <family val="2"/>
    </font>
    <font>
      <sz val="11"/>
      <color rgb="FF663300"/>
      <name val="Times New Roman"/>
      <family val="1"/>
    </font>
    <font>
      <sz val="11"/>
      <color theme="5" tint="-0.499984740745262"/>
      <name val="Arial"/>
      <family val="2"/>
    </font>
    <font>
      <sz val="11"/>
      <color theme="1"/>
      <name val="Arial"/>
      <family val="2"/>
    </font>
    <font>
      <sz val="11"/>
      <color rgb="FF663300"/>
      <name val="Arial"/>
      <family val="2"/>
    </font>
    <font>
      <b/>
      <sz val="11"/>
      <color rgb="FF663300"/>
      <name val="Arial"/>
      <family val="2"/>
    </font>
    <font>
      <b/>
      <u/>
      <sz val="11"/>
      <color rgb="FF663300"/>
      <name val="Arial"/>
      <family val="2"/>
    </font>
    <font>
      <b/>
      <sz val="18"/>
      <color theme="9"/>
      <name val="Arial"/>
      <family val="2"/>
    </font>
    <font>
      <b/>
      <sz val="11"/>
      <color theme="0"/>
      <name val="Calibri"/>
      <family val="2"/>
      <scheme val="minor"/>
    </font>
    <font>
      <sz val="10"/>
      <color indexed="16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indexed="16"/>
      <name val="Calibri"/>
      <family val="2"/>
      <scheme val="minor"/>
    </font>
    <font>
      <sz val="10"/>
      <name val="Calibri"/>
      <family val="2"/>
      <scheme val="minor"/>
    </font>
    <font>
      <sz val="9"/>
      <color indexed="16"/>
      <name val="Calibri"/>
      <family val="2"/>
      <scheme val="minor"/>
    </font>
    <font>
      <sz val="14"/>
      <color indexed="16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0"/>
      <color indexed="16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indexed="16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8"/>
      <color theme="5" tint="-0.499984740745262"/>
      <name val="Calibri"/>
      <family val="2"/>
      <scheme val="minor"/>
    </font>
    <font>
      <b/>
      <i/>
      <sz val="12"/>
      <color indexed="16"/>
      <name val="Calibri"/>
      <family val="2"/>
      <scheme val="minor"/>
    </font>
    <font>
      <sz val="12"/>
      <color indexed="12"/>
      <name val="Calibri"/>
      <family val="2"/>
      <scheme val="minor"/>
    </font>
    <font>
      <sz val="6"/>
      <color indexed="1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"/>
      <color theme="5" tint="-0.499984740745262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2"/>
      <color theme="9"/>
      <name val="Arial"/>
      <family val="2"/>
    </font>
    <font>
      <sz val="10"/>
      <color rgb="FF663300"/>
      <name val="Arial"/>
      <family val="2"/>
    </font>
    <font>
      <b/>
      <sz val="18"/>
      <color rgb="FF92D050"/>
      <name val="Calibri"/>
      <family val="2"/>
      <scheme val="minor"/>
    </font>
    <font>
      <b/>
      <sz val="16"/>
      <color rgb="FF663300"/>
      <name val="Calibri"/>
      <family val="2"/>
      <scheme val="minor"/>
    </font>
    <font>
      <sz val="10"/>
      <color rgb="FF663300"/>
      <name val="Calibri"/>
      <family val="2"/>
      <scheme val="minor"/>
    </font>
    <font>
      <sz val="12"/>
      <color rgb="FF663300"/>
      <name val="Calibri"/>
      <family val="2"/>
      <scheme val="minor"/>
    </font>
    <font>
      <sz val="11"/>
      <color rgb="FF663300"/>
      <name val="Calibri"/>
      <family val="2"/>
      <scheme val="minor"/>
    </font>
    <font>
      <sz val="9"/>
      <color rgb="FF663300"/>
      <name val="Calibri"/>
      <family val="2"/>
      <scheme val="minor"/>
    </font>
    <font>
      <sz val="14"/>
      <color rgb="FF663300"/>
      <name val="Calibri"/>
      <family val="2"/>
      <scheme val="minor"/>
    </font>
    <font>
      <b/>
      <sz val="14"/>
      <color rgb="FF663300"/>
      <name val="Calibri"/>
      <family val="2"/>
      <scheme val="minor"/>
    </font>
    <font>
      <b/>
      <sz val="10"/>
      <color rgb="FF663300"/>
      <name val="Calibri"/>
      <family val="2"/>
      <scheme val="minor"/>
    </font>
    <font>
      <sz val="8.5"/>
      <color rgb="FF663300"/>
      <name val="Calibri"/>
      <family val="2"/>
      <scheme val="minor"/>
    </font>
    <font>
      <sz val="7"/>
      <color rgb="FF663300"/>
      <name val="Calibri"/>
      <family val="2"/>
      <scheme val="minor"/>
    </font>
    <font>
      <sz val="8"/>
      <color rgb="FF663300"/>
      <name val="Calibri"/>
      <family val="2"/>
      <scheme val="minor"/>
    </font>
    <font>
      <u/>
      <sz val="10"/>
      <color rgb="FF663300"/>
      <name val="Calibri"/>
      <family val="2"/>
      <scheme val="minor"/>
    </font>
    <font>
      <sz val="13"/>
      <color rgb="FF663300"/>
      <name val="Calibri"/>
      <family val="2"/>
      <scheme val="minor"/>
    </font>
    <font>
      <sz val="10.5"/>
      <color rgb="FF663300"/>
      <name val="Calibri"/>
      <family val="2"/>
      <scheme val="minor"/>
    </font>
    <font>
      <b/>
      <sz val="12"/>
      <color rgb="FF663300"/>
      <name val="Calibri"/>
      <family val="2"/>
      <scheme val="minor"/>
    </font>
    <font>
      <sz val="6"/>
      <color rgb="FF663300"/>
      <name val="Calibri"/>
      <family val="2"/>
      <scheme val="minor"/>
    </font>
    <font>
      <i/>
      <sz val="8"/>
      <color rgb="FF663300"/>
      <name val="Calibri"/>
      <family val="2"/>
      <scheme val="minor"/>
    </font>
    <font>
      <b/>
      <sz val="8"/>
      <color rgb="FF663300"/>
      <name val="Calibri"/>
      <family val="2"/>
      <scheme val="minor"/>
    </font>
    <font>
      <sz val="18"/>
      <color rgb="FF663300"/>
      <name val="Calibri"/>
      <family val="2"/>
      <scheme val="minor"/>
    </font>
    <font>
      <sz val="16"/>
      <color rgb="FF663300"/>
      <name val="Calibri"/>
      <family val="2"/>
      <scheme val="minor"/>
    </font>
    <font>
      <i/>
      <sz val="11"/>
      <color rgb="FF663300"/>
      <name val="Calibri"/>
      <family val="2"/>
      <scheme val="minor"/>
    </font>
    <font>
      <b/>
      <sz val="13"/>
      <color rgb="FF663300"/>
      <name val="Calibri"/>
      <family val="2"/>
      <scheme val="minor"/>
    </font>
    <font>
      <b/>
      <sz val="11"/>
      <color rgb="FF663300"/>
      <name val="Calibri"/>
      <family val="2"/>
      <scheme val="minor"/>
    </font>
    <font>
      <b/>
      <sz val="10.5"/>
      <color rgb="FF663300"/>
      <name val="Calibri"/>
      <family val="2"/>
      <scheme val="minor"/>
    </font>
    <font>
      <b/>
      <sz val="20"/>
      <color rgb="FF92D05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indexed="16"/>
      <name val="Calibri"/>
      <family val="2"/>
      <scheme val="minor"/>
    </font>
    <font>
      <i/>
      <sz val="11"/>
      <color indexed="16"/>
      <name val="Calibri"/>
      <family val="2"/>
      <scheme val="minor"/>
    </font>
    <font>
      <sz val="11"/>
      <color indexed="60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b/>
      <sz val="9"/>
      <color rgb="FF6633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CC"/>
        <bgColor indexed="64"/>
      </patternFill>
    </fill>
    <fill>
      <patternFill patternType="darkUp">
        <fgColor rgb="FF00B050"/>
        <bgColor rgb="FF92D050"/>
      </patternFill>
    </fill>
    <fill>
      <patternFill patternType="solid">
        <fgColor theme="6" tint="0.59999389629810485"/>
        <bgColor indexed="64"/>
      </patternFill>
    </fill>
    <fill>
      <patternFill patternType="darkUp">
        <fgColor rgb="FF92D050"/>
        <bgColor rgb="FF00B050"/>
      </patternFill>
    </fill>
    <fill>
      <patternFill patternType="lightUp">
        <fgColor theme="0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indexed="9"/>
      </patternFill>
    </fill>
    <fill>
      <patternFill patternType="solid">
        <fgColor theme="6" tint="0.59999389629810485"/>
        <bgColor indexed="9"/>
      </patternFill>
    </fill>
    <fill>
      <patternFill patternType="solid">
        <fgColor theme="6" tint="0.59996337778862885"/>
        <bgColor indexed="64"/>
      </patternFill>
    </fill>
  </fills>
  <borders count="116">
    <border>
      <left/>
      <right/>
      <top/>
      <bottom/>
      <diagonal/>
    </border>
    <border>
      <left style="thin">
        <color indexed="16"/>
      </left>
      <right style="medium">
        <color indexed="16"/>
      </right>
      <top style="medium">
        <color indexed="16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 style="medium">
        <color indexed="16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 style="hair">
        <color indexed="16"/>
      </top>
      <bottom style="hair">
        <color indexed="16"/>
      </bottom>
      <diagonal/>
    </border>
    <border>
      <left style="medium">
        <color indexed="16"/>
      </left>
      <right style="thin">
        <color indexed="16"/>
      </right>
      <top style="hair">
        <color indexed="16"/>
      </top>
      <bottom style="hair">
        <color indexed="16"/>
      </bottom>
      <diagonal/>
    </border>
    <border>
      <left style="medium">
        <color indexed="16"/>
      </left>
      <right style="thin">
        <color indexed="16"/>
      </right>
      <top style="medium">
        <color indexed="16"/>
      </top>
      <bottom style="hair">
        <color indexed="16"/>
      </bottom>
      <diagonal/>
    </border>
    <border>
      <left style="medium">
        <color indexed="16"/>
      </left>
      <right style="thin">
        <color indexed="16"/>
      </right>
      <top style="hair">
        <color indexed="16"/>
      </top>
      <bottom style="medium">
        <color indexed="16"/>
      </bottom>
      <diagonal/>
    </border>
    <border>
      <left style="thin">
        <color indexed="16"/>
      </left>
      <right style="thin">
        <color indexed="16"/>
      </right>
      <top style="hair">
        <color indexed="16"/>
      </top>
      <bottom style="medium">
        <color indexed="16"/>
      </bottom>
      <diagonal/>
    </border>
    <border>
      <left style="thin">
        <color indexed="16"/>
      </left>
      <right/>
      <top style="hair">
        <color indexed="16"/>
      </top>
      <bottom style="hair">
        <color indexed="16"/>
      </bottom>
      <diagonal/>
    </border>
    <border>
      <left style="medium">
        <color indexed="16"/>
      </left>
      <right style="thin">
        <color indexed="16"/>
      </right>
      <top style="medium">
        <color indexed="16"/>
      </top>
      <bottom/>
      <diagonal/>
    </border>
    <border>
      <left/>
      <right/>
      <top/>
      <bottom style="thin">
        <color indexed="16"/>
      </bottom>
      <diagonal/>
    </border>
    <border>
      <left/>
      <right/>
      <top/>
      <bottom style="hair">
        <color indexed="16"/>
      </bottom>
      <diagonal/>
    </border>
    <border>
      <left style="thin">
        <color indexed="16"/>
      </left>
      <right/>
      <top style="hair">
        <color indexed="16"/>
      </top>
      <bottom style="medium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/>
      <right style="medium">
        <color indexed="16"/>
      </right>
      <top style="hair">
        <color indexed="16"/>
      </top>
      <bottom style="hair">
        <color indexed="16"/>
      </bottom>
      <diagonal/>
    </border>
    <border>
      <left/>
      <right style="thin">
        <color indexed="16"/>
      </right>
      <top style="hair">
        <color indexed="16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 style="medium">
        <color indexed="16"/>
      </top>
      <bottom/>
      <diagonal/>
    </border>
    <border>
      <left style="thin">
        <color indexed="16"/>
      </left>
      <right style="medium">
        <color indexed="16"/>
      </right>
      <top style="medium">
        <color indexed="16"/>
      </top>
      <bottom/>
      <diagonal/>
    </border>
    <border>
      <left/>
      <right/>
      <top style="thin">
        <color indexed="16"/>
      </top>
      <bottom style="thin">
        <color indexed="16"/>
      </bottom>
      <diagonal/>
    </border>
    <border>
      <left style="thin">
        <color indexed="16"/>
      </left>
      <right/>
      <top style="thin">
        <color indexed="16"/>
      </top>
      <bottom style="thin">
        <color indexed="16"/>
      </bottom>
      <diagonal/>
    </border>
    <border>
      <left/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/>
      <top style="hair">
        <color indexed="16"/>
      </top>
      <bottom style="thin">
        <color indexed="16"/>
      </bottom>
      <diagonal/>
    </border>
    <border>
      <left/>
      <right/>
      <top style="hair">
        <color indexed="16"/>
      </top>
      <bottom style="thin">
        <color indexed="16"/>
      </bottom>
      <diagonal/>
    </border>
    <border>
      <left/>
      <right style="thin">
        <color indexed="16"/>
      </right>
      <top style="hair">
        <color indexed="16"/>
      </top>
      <bottom style="thin">
        <color indexed="16"/>
      </bottom>
      <diagonal/>
    </border>
    <border>
      <left style="thin">
        <color indexed="16"/>
      </left>
      <right/>
      <top style="thin">
        <color indexed="16"/>
      </top>
      <bottom/>
      <diagonal/>
    </border>
    <border>
      <left/>
      <right style="thin">
        <color indexed="16"/>
      </right>
      <top style="thin">
        <color indexed="16"/>
      </top>
      <bottom/>
      <diagonal/>
    </border>
    <border>
      <left style="thin">
        <color indexed="16"/>
      </left>
      <right/>
      <top/>
      <bottom style="thin">
        <color indexed="16"/>
      </bottom>
      <diagonal/>
    </border>
    <border>
      <left/>
      <right style="thin">
        <color indexed="16"/>
      </right>
      <top/>
      <bottom style="thin">
        <color indexed="16"/>
      </bottom>
      <diagonal/>
    </border>
    <border>
      <left/>
      <right style="medium">
        <color indexed="16"/>
      </right>
      <top style="hair">
        <color indexed="16"/>
      </top>
      <bottom style="medium">
        <color indexed="16"/>
      </bottom>
      <diagonal/>
    </border>
    <border>
      <left style="thin">
        <color indexed="16"/>
      </left>
      <right/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/>
      <right style="thin">
        <color indexed="16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/>
      <diagonal/>
    </border>
    <border>
      <left/>
      <right style="thin">
        <color indexed="16"/>
      </right>
      <top style="hair">
        <color indexed="16"/>
      </top>
      <bottom style="medium">
        <color indexed="16"/>
      </bottom>
      <diagonal/>
    </border>
    <border>
      <left/>
      <right/>
      <top style="hair">
        <color indexed="16"/>
      </top>
      <bottom style="medium">
        <color indexed="16"/>
      </bottom>
      <diagonal/>
    </border>
    <border>
      <left style="medium">
        <color indexed="16"/>
      </left>
      <right style="thin">
        <color indexed="16"/>
      </right>
      <top style="medium">
        <color indexed="16"/>
      </top>
      <bottom style="medium">
        <color indexed="16"/>
      </bottom>
      <diagonal/>
    </border>
    <border>
      <left style="thin">
        <color indexed="16"/>
      </left>
      <right style="thin">
        <color indexed="16"/>
      </right>
      <top style="medium">
        <color indexed="16"/>
      </top>
      <bottom style="medium">
        <color indexed="16"/>
      </bottom>
      <diagonal/>
    </border>
    <border>
      <left style="thin">
        <color indexed="16"/>
      </left>
      <right/>
      <top style="medium">
        <color indexed="16"/>
      </top>
      <bottom style="medium">
        <color indexed="16"/>
      </bottom>
      <diagonal/>
    </border>
    <border>
      <left/>
      <right style="thin">
        <color indexed="16"/>
      </right>
      <top style="medium">
        <color indexed="16"/>
      </top>
      <bottom style="medium">
        <color indexed="16"/>
      </bottom>
      <diagonal/>
    </border>
    <border>
      <left style="thin">
        <color indexed="16"/>
      </left>
      <right style="medium">
        <color indexed="16"/>
      </right>
      <top style="medium">
        <color indexed="16"/>
      </top>
      <bottom style="medium">
        <color indexed="16"/>
      </bottom>
      <diagonal/>
    </border>
    <border>
      <left style="thin">
        <color indexed="16"/>
      </left>
      <right/>
      <top style="medium">
        <color indexed="16"/>
      </top>
      <bottom style="hair">
        <color indexed="16"/>
      </bottom>
      <diagonal/>
    </border>
    <border>
      <left style="medium">
        <color indexed="16"/>
      </left>
      <right style="medium">
        <color indexed="12"/>
      </right>
      <top style="medium">
        <color indexed="16"/>
      </top>
      <bottom style="hair">
        <color indexed="16"/>
      </bottom>
      <diagonal/>
    </border>
    <border>
      <left style="medium">
        <color indexed="12"/>
      </left>
      <right style="medium">
        <color indexed="16"/>
      </right>
      <top style="medium">
        <color indexed="16"/>
      </top>
      <bottom style="hair">
        <color indexed="16"/>
      </bottom>
      <diagonal/>
    </border>
    <border>
      <left style="medium">
        <color indexed="16"/>
      </left>
      <right style="medium">
        <color indexed="16"/>
      </right>
      <top style="medium">
        <color indexed="16"/>
      </top>
      <bottom style="hair">
        <color indexed="16"/>
      </bottom>
      <diagonal/>
    </border>
    <border>
      <left style="thin">
        <color indexed="16"/>
      </left>
      <right style="medium">
        <color indexed="16"/>
      </right>
      <top style="hair">
        <color indexed="16"/>
      </top>
      <bottom style="hair">
        <color indexed="16"/>
      </bottom>
      <diagonal/>
    </border>
    <border>
      <left style="medium">
        <color indexed="16"/>
      </left>
      <right/>
      <top style="hair">
        <color indexed="16"/>
      </top>
      <bottom style="hair">
        <color indexed="16"/>
      </bottom>
      <diagonal/>
    </border>
    <border>
      <left style="medium">
        <color indexed="16"/>
      </left>
      <right style="medium">
        <color indexed="16"/>
      </right>
      <top style="hair">
        <color indexed="16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/>
      <bottom style="hair">
        <color indexed="16"/>
      </bottom>
      <diagonal/>
    </border>
    <border>
      <left style="thin">
        <color indexed="16"/>
      </left>
      <right style="medium">
        <color indexed="16"/>
      </right>
      <top/>
      <bottom style="hair">
        <color indexed="16"/>
      </bottom>
      <diagonal/>
    </border>
    <border>
      <left style="medium">
        <color indexed="16"/>
      </left>
      <right style="thin">
        <color indexed="16"/>
      </right>
      <top style="medium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medium">
        <color indexed="16"/>
      </top>
      <bottom style="thin">
        <color indexed="16"/>
      </bottom>
      <diagonal/>
    </border>
    <border>
      <left style="thin">
        <color indexed="16"/>
      </left>
      <right style="medium">
        <color indexed="16"/>
      </right>
      <top style="medium">
        <color indexed="16"/>
      </top>
      <bottom style="thin">
        <color indexed="16"/>
      </bottom>
      <diagonal/>
    </border>
    <border>
      <left/>
      <right style="medium">
        <color indexed="16"/>
      </right>
      <top style="medium">
        <color indexed="16"/>
      </top>
      <bottom style="thin">
        <color indexed="16"/>
      </bottom>
      <diagonal/>
    </border>
    <border>
      <left style="medium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medium">
        <color indexed="16"/>
      </left>
      <right style="thin">
        <color indexed="16"/>
      </right>
      <top style="thin">
        <color indexed="16"/>
      </top>
      <bottom style="medium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medium">
        <color indexed="16"/>
      </bottom>
      <diagonal/>
    </border>
    <border>
      <left style="thin">
        <color indexed="16"/>
      </left>
      <right style="medium">
        <color indexed="16"/>
      </right>
      <top style="thin">
        <color indexed="16"/>
      </top>
      <bottom style="medium">
        <color indexed="16"/>
      </bottom>
      <diagonal/>
    </border>
    <border>
      <left/>
      <right style="medium">
        <color indexed="16"/>
      </right>
      <top style="thin">
        <color indexed="16"/>
      </top>
      <bottom style="thin">
        <color indexed="16"/>
      </bottom>
      <diagonal/>
    </border>
    <border>
      <left style="medium">
        <color indexed="16"/>
      </left>
      <right style="thin">
        <color indexed="16"/>
      </right>
      <top/>
      <bottom style="thin">
        <color indexed="16"/>
      </bottom>
      <diagonal/>
    </border>
    <border>
      <left style="thin">
        <color indexed="16"/>
      </left>
      <right style="thin">
        <color indexed="16"/>
      </right>
      <top/>
      <bottom style="thin">
        <color indexed="16"/>
      </bottom>
      <diagonal/>
    </border>
    <border>
      <left style="thin">
        <color indexed="16"/>
      </left>
      <right style="medium">
        <color indexed="16"/>
      </right>
      <top style="thin">
        <color indexed="16"/>
      </top>
      <bottom style="thin">
        <color indexed="16"/>
      </bottom>
      <diagonal/>
    </border>
    <border>
      <left/>
      <right style="medium">
        <color indexed="16"/>
      </right>
      <top style="medium">
        <color indexed="16"/>
      </top>
      <bottom style="hair">
        <color indexed="16"/>
      </bottom>
      <diagonal/>
    </border>
    <border>
      <left/>
      <right style="medium">
        <color indexed="16"/>
      </right>
      <top style="thin">
        <color indexed="16"/>
      </top>
      <bottom/>
      <diagonal/>
    </border>
    <border>
      <left style="thin">
        <color indexed="16"/>
      </left>
      <right/>
      <top style="thin">
        <color indexed="16"/>
      </top>
      <bottom style="medium">
        <color indexed="16"/>
      </bottom>
      <diagonal/>
    </border>
    <border>
      <left/>
      <right/>
      <top style="thin">
        <color rgb="FF800000"/>
      </top>
      <bottom/>
      <diagonal/>
    </border>
    <border>
      <left style="thin">
        <color rgb="FF800000"/>
      </left>
      <right/>
      <top/>
      <bottom/>
      <diagonal/>
    </border>
    <border>
      <left style="thin">
        <color rgb="FF800000"/>
      </left>
      <right/>
      <top/>
      <bottom style="thin">
        <color rgb="FF800000"/>
      </bottom>
      <diagonal/>
    </border>
    <border>
      <left/>
      <right/>
      <top/>
      <bottom style="thin">
        <color rgb="FF800000"/>
      </bottom>
      <diagonal/>
    </border>
    <border>
      <left/>
      <right style="thin">
        <color rgb="FF800000"/>
      </right>
      <top/>
      <bottom style="thin">
        <color rgb="FF800000"/>
      </bottom>
      <diagonal/>
    </border>
    <border>
      <left/>
      <right/>
      <top style="thin">
        <color rgb="FF800000"/>
      </top>
      <bottom style="thin">
        <color rgb="FF800000"/>
      </bottom>
      <diagonal/>
    </border>
    <border>
      <left/>
      <right/>
      <top style="thin">
        <color rgb="FF800000"/>
      </top>
      <bottom style="thin">
        <color indexed="16"/>
      </bottom>
      <diagonal/>
    </border>
    <border>
      <left style="medium">
        <color indexed="16"/>
      </left>
      <right style="thin">
        <color indexed="16"/>
      </right>
      <top/>
      <bottom style="hair">
        <color indexed="16"/>
      </bottom>
      <diagonal/>
    </border>
    <border>
      <left style="thin">
        <color indexed="16"/>
      </left>
      <right/>
      <top/>
      <bottom style="hair">
        <color indexed="16"/>
      </bottom>
      <diagonal/>
    </border>
    <border>
      <left/>
      <right style="thin">
        <color indexed="16"/>
      </right>
      <top/>
      <bottom style="hair">
        <color indexed="16"/>
      </bottom>
      <diagonal/>
    </border>
    <border>
      <left/>
      <right style="medium">
        <color indexed="16"/>
      </right>
      <top/>
      <bottom style="hair">
        <color indexed="16"/>
      </bottom>
      <diagonal/>
    </border>
    <border>
      <left style="medium">
        <color indexed="16"/>
      </left>
      <right style="thin">
        <color indexed="16"/>
      </right>
      <top style="hair">
        <color indexed="16"/>
      </top>
      <bottom style="thin">
        <color indexed="64"/>
      </bottom>
      <diagonal/>
    </border>
    <border>
      <left style="thin">
        <color indexed="16"/>
      </left>
      <right style="thin">
        <color indexed="16"/>
      </right>
      <top style="hair">
        <color indexed="16"/>
      </top>
      <bottom style="thin">
        <color indexed="64"/>
      </bottom>
      <diagonal/>
    </border>
    <border>
      <left style="thin">
        <color indexed="16"/>
      </left>
      <right/>
      <top style="hair">
        <color indexed="16"/>
      </top>
      <bottom style="thin">
        <color indexed="64"/>
      </bottom>
      <diagonal/>
    </border>
    <border>
      <left/>
      <right style="thin">
        <color indexed="16"/>
      </right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16"/>
      </right>
      <top style="hair">
        <color indexed="16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6"/>
      </right>
      <top style="medium">
        <color indexed="16"/>
      </top>
      <bottom style="hair">
        <color indexed="16"/>
      </bottom>
      <diagonal/>
    </border>
    <border>
      <left/>
      <right/>
      <top style="medium">
        <color indexed="16"/>
      </top>
      <bottom style="hair">
        <color indexed="16"/>
      </bottom>
      <diagonal/>
    </border>
    <border>
      <left/>
      <right/>
      <top/>
      <bottom style="hair">
        <color rgb="FF800000"/>
      </bottom>
      <diagonal/>
    </border>
    <border>
      <left/>
      <right/>
      <top/>
      <bottom style="thin">
        <color rgb="FF663300"/>
      </bottom>
      <diagonal/>
    </border>
    <border>
      <left style="medium">
        <color indexed="16"/>
      </left>
      <right style="thin">
        <color indexed="16"/>
      </right>
      <top style="hair">
        <color indexed="16"/>
      </top>
      <bottom style="thin">
        <color indexed="16"/>
      </bottom>
      <diagonal/>
    </border>
    <border>
      <left style="medium">
        <color indexed="16"/>
      </left>
      <right style="medium">
        <color indexed="16"/>
      </right>
      <top style="hair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hair">
        <color indexed="16"/>
      </top>
      <bottom style="thin">
        <color indexed="16"/>
      </bottom>
      <diagonal/>
    </border>
    <border>
      <left style="thin">
        <color indexed="16"/>
      </left>
      <right style="medium">
        <color indexed="16"/>
      </right>
      <top style="hair">
        <color indexed="16"/>
      </top>
      <bottom style="thin">
        <color indexed="16"/>
      </bottom>
      <diagonal/>
    </border>
    <border>
      <left style="medium">
        <color indexed="16"/>
      </left>
      <right/>
      <top style="hair">
        <color indexed="16"/>
      </top>
      <bottom style="thin">
        <color indexed="16"/>
      </bottom>
      <diagonal/>
    </border>
    <border>
      <left/>
      <right style="medium">
        <color indexed="16"/>
      </right>
      <top style="hair">
        <color indexed="16"/>
      </top>
      <bottom style="thin">
        <color indexed="16"/>
      </bottom>
      <diagonal/>
    </border>
    <border>
      <left style="medium">
        <color indexed="16"/>
      </left>
      <right style="medium">
        <color indexed="16"/>
      </right>
      <top style="hair">
        <color indexed="16"/>
      </top>
      <bottom style="thin">
        <color indexed="64"/>
      </bottom>
      <diagonal/>
    </border>
    <border>
      <left style="thin">
        <color indexed="16"/>
      </left>
      <right style="medium">
        <color indexed="16"/>
      </right>
      <top style="hair">
        <color indexed="16"/>
      </top>
      <bottom style="thin">
        <color indexed="64"/>
      </bottom>
      <diagonal/>
    </border>
    <border>
      <left style="medium">
        <color indexed="16"/>
      </left>
      <right/>
      <top style="hair">
        <color indexed="16"/>
      </top>
      <bottom style="thin">
        <color indexed="64"/>
      </bottom>
      <diagonal/>
    </border>
    <border>
      <left style="medium">
        <color indexed="16"/>
      </left>
      <right style="thin">
        <color indexed="16"/>
      </right>
      <top style="thin">
        <color indexed="16"/>
      </top>
      <bottom style="hair">
        <color indexed="16"/>
      </bottom>
      <diagonal/>
    </border>
    <border>
      <left style="medium">
        <color indexed="16"/>
      </left>
      <right style="medium">
        <color indexed="16"/>
      </right>
      <top style="thin">
        <color indexed="16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hair">
        <color indexed="16"/>
      </bottom>
      <diagonal/>
    </border>
    <border>
      <left style="thin">
        <color indexed="16"/>
      </left>
      <right style="medium">
        <color indexed="16"/>
      </right>
      <top style="thin">
        <color indexed="16"/>
      </top>
      <bottom style="hair">
        <color indexed="16"/>
      </bottom>
      <diagonal/>
    </border>
    <border>
      <left style="medium">
        <color indexed="16"/>
      </left>
      <right/>
      <top style="thin">
        <color indexed="16"/>
      </top>
      <bottom style="hair">
        <color indexed="16"/>
      </bottom>
      <diagonal/>
    </border>
    <border>
      <left/>
      <right style="medium">
        <color indexed="16"/>
      </right>
      <top style="thin">
        <color indexed="16"/>
      </top>
      <bottom style="hair">
        <color indexed="16"/>
      </bottom>
      <diagonal/>
    </border>
    <border>
      <left style="medium">
        <color indexed="16"/>
      </left>
      <right style="medium">
        <color indexed="16"/>
      </right>
      <top/>
      <bottom style="hair">
        <color indexed="16"/>
      </bottom>
      <diagonal/>
    </border>
    <border>
      <left style="medium">
        <color indexed="16"/>
      </left>
      <right/>
      <top/>
      <bottom style="hair">
        <color indexed="16"/>
      </bottom>
      <diagonal/>
    </border>
    <border>
      <left style="medium">
        <color indexed="16"/>
      </left>
      <right style="medium">
        <color indexed="16"/>
      </right>
      <top style="hair">
        <color indexed="16"/>
      </top>
      <bottom style="medium">
        <color indexed="16"/>
      </bottom>
      <diagonal/>
    </border>
    <border>
      <left style="thin">
        <color indexed="16"/>
      </left>
      <right style="medium">
        <color indexed="16"/>
      </right>
      <top style="hair">
        <color indexed="16"/>
      </top>
      <bottom style="medium">
        <color indexed="16"/>
      </bottom>
      <diagonal/>
    </border>
    <border>
      <left style="medium">
        <color indexed="16"/>
      </left>
      <right/>
      <top style="hair">
        <color indexed="16"/>
      </top>
      <bottom style="medium">
        <color indexed="16"/>
      </bottom>
      <diagonal/>
    </border>
    <border>
      <left style="medium">
        <color indexed="16"/>
      </left>
      <right/>
      <top style="medium">
        <color indexed="16"/>
      </top>
      <bottom style="hair">
        <color indexed="16"/>
      </bottom>
      <diagonal/>
    </border>
    <border>
      <left/>
      <right style="thin">
        <color indexed="16"/>
      </right>
      <top style="medium">
        <color indexed="16"/>
      </top>
      <bottom style="thin">
        <color indexed="16"/>
      </bottom>
      <diagonal/>
    </border>
    <border>
      <left style="medium">
        <color indexed="16"/>
      </left>
      <right/>
      <top/>
      <bottom style="thin">
        <color indexed="16"/>
      </bottom>
      <diagonal/>
    </border>
    <border>
      <left/>
      <right style="thin">
        <color indexed="16"/>
      </right>
      <top style="thin">
        <color indexed="16"/>
      </top>
      <bottom style="medium">
        <color indexed="16"/>
      </bottom>
      <diagonal/>
    </border>
    <border>
      <left style="thin">
        <color indexed="16"/>
      </left>
      <right/>
      <top/>
      <bottom style="medium">
        <color indexed="16"/>
      </bottom>
      <diagonal/>
    </border>
    <border>
      <left/>
      <right style="thin">
        <color indexed="16"/>
      </right>
      <top/>
      <bottom style="medium">
        <color indexed="16"/>
      </bottom>
      <diagonal/>
    </border>
    <border>
      <left style="medium">
        <color indexed="16"/>
      </left>
      <right/>
      <top style="thin">
        <color indexed="16"/>
      </top>
      <bottom style="medium">
        <color indexed="16"/>
      </bottom>
      <diagonal/>
    </border>
    <border>
      <left/>
      <right/>
      <top style="thin">
        <color indexed="16"/>
      </top>
      <bottom style="medium">
        <color indexed="16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</cellStyleXfs>
  <cellXfs count="624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13" fillId="2" borderId="0" xfId="0" applyFont="1" applyFill="1"/>
    <xf numFmtId="0" fontId="2" fillId="2" borderId="0" xfId="2" applyFill="1" applyAlignment="1" applyProtection="1"/>
    <xf numFmtId="0" fontId="7" fillId="2" borderId="0" xfId="0" applyFont="1" applyFill="1"/>
    <xf numFmtId="0" fontId="15" fillId="2" borderId="0" xfId="0" applyFont="1" applyFill="1"/>
    <xf numFmtId="0" fontId="0" fillId="2" borderId="0" xfId="0" applyFill="1"/>
    <xf numFmtId="0" fontId="17" fillId="2" borderId="0" xfId="3" applyFont="1" applyFill="1"/>
    <xf numFmtId="0" fontId="18" fillId="2" borderId="0" xfId="3" applyFont="1" applyFill="1"/>
    <xf numFmtId="0" fontId="19" fillId="2" borderId="0" xfId="3" applyFont="1" applyFill="1" applyAlignment="1">
      <alignment horizontal="right"/>
    </xf>
    <xf numFmtId="0" fontId="21" fillId="2" borderId="0" xfId="3" applyFont="1" applyFill="1"/>
    <xf numFmtId="0" fontId="21" fillId="2" borderId="0" xfId="1" applyFont="1" applyFill="1"/>
    <xf numFmtId="0" fontId="30" fillId="3" borderId="0" xfId="1" applyFont="1" applyFill="1"/>
    <xf numFmtId="0" fontId="17" fillId="3" borderId="0" xfId="1" applyFont="1" applyFill="1"/>
    <xf numFmtId="0" fontId="22" fillId="3" borderId="0" xfId="1" applyFont="1" applyFill="1" applyAlignment="1">
      <alignment horizontal="right" vertical="top"/>
    </xf>
    <xf numFmtId="173" fontId="31" fillId="3" borderId="0" xfId="1" applyNumberFormat="1" applyFont="1" applyFill="1" applyAlignment="1">
      <alignment horizontal="left" vertical="top"/>
    </xf>
    <xf numFmtId="0" fontId="27" fillId="3" borderId="0" xfId="1" applyFont="1" applyFill="1"/>
    <xf numFmtId="0" fontId="17" fillId="3" borderId="0" xfId="1" applyFont="1" applyFill="1" applyAlignment="1">
      <alignment horizontal="right"/>
    </xf>
    <xf numFmtId="0" fontId="17" fillId="3" borderId="0" xfId="1" applyFont="1" applyFill="1" applyAlignment="1">
      <alignment horizontal="left"/>
    </xf>
    <xf numFmtId="14" fontId="17" fillId="3" borderId="0" xfId="1" applyNumberFormat="1" applyFont="1" applyFill="1" applyAlignment="1" applyProtection="1">
      <alignment horizontal="center"/>
      <protection locked="0"/>
    </xf>
    <xf numFmtId="0" fontId="32" fillId="3" borderId="0" xfId="1" applyFont="1" applyFill="1" applyAlignment="1">
      <alignment horizontal="center" textRotation="60"/>
    </xf>
    <xf numFmtId="0" fontId="35" fillId="3" borderId="0" xfId="1" applyFont="1" applyFill="1"/>
    <xf numFmtId="0" fontId="35" fillId="3" borderId="0" xfId="1" applyFont="1" applyFill="1" applyAlignment="1">
      <alignment vertical="center"/>
    </xf>
    <xf numFmtId="1" fontId="25" fillId="4" borderId="46" xfId="1" applyNumberFormat="1" applyFont="1" applyFill="1" applyBorder="1" applyAlignment="1" applyProtection="1">
      <alignment horizontal="center" vertical="center"/>
      <protection locked="0"/>
    </xf>
    <xf numFmtId="1" fontId="24" fillId="4" borderId="46" xfId="1" applyNumberFormat="1" applyFont="1" applyFill="1" applyBorder="1" applyAlignment="1" applyProtection="1">
      <alignment horizontal="center" vertical="center"/>
      <protection locked="0"/>
    </xf>
    <xf numFmtId="1" fontId="25" fillId="2" borderId="46" xfId="1" applyNumberFormat="1" applyFont="1" applyFill="1" applyBorder="1" applyAlignment="1" applyProtection="1">
      <alignment horizontal="center" vertical="center"/>
      <protection locked="0"/>
    </xf>
    <xf numFmtId="1" fontId="24" fillId="2" borderId="46" xfId="1" applyNumberFormat="1" applyFont="1" applyFill="1" applyBorder="1" applyAlignment="1" applyProtection="1">
      <alignment horizontal="center" vertical="center"/>
      <protection locked="0"/>
    </xf>
    <xf numFmtId="0" fontId="38" fillId="2" borderId="0" xfId="0" applyFont="1" applyFill="1"/>
    <xf numFmtId="0" fontId="39" fillId="2" borderId="0" xfId="0" applyFont="1" applyFill="1"/>
    <xf numFmtId="0" fontId="40" fillId="2" borderId="0" xfId="3" applyFont="1" applyFill="1" applyAlignment="1">
      <alignment horizontal="right"/>
    </xf>
    <xf numFmtId="0" fontId="42" fillId="2" borderId="0" xfId="3" applyFont="1" applyFill="1"/>
    <xf numFmtId="0" fontId="43" fillId="2" borderId="0" xfId="3" applyFont="1" applyFill="1" applyAlignment="1">
      <alignment horizontal="right"/>
    </xf>
    <xf numFmtId="0" fontId="44" fillId="2" borderId="0" xfId="3" applyFont="1" applyFill="1" applyAlignment="1">
      <alignment horizontal="right"/>
    </xf>
    <xf numFmtId="0" fontId="44" fillId="2" borderId="0" xfId="0" applyFont="1" applyFill="1"/>
    <xf numFmtId="0" fontId="45" fillId="2" borderId="0" xfId="3" applyFont="1" applyFill="1" applyAlignment="1">
      <alignment horizontal="center" wrapText="1"/>
    </xf>
    <xf numFmtId="0" fontId="42" fillId="2" borderId="0" xfId="3" applyFont="1" applyFill="1" applyAlignment="1">
      <alignment horizontal="right"/>
    </xf>
    <xf numFmtId="0" fontId="49" fillId="3" borderId="0" xfId="3" applyFont="1" applyFill="1"/>
    <xf numFmtId="0" fontId="51" fillId="2" borderId="0" xfId="3" applyFont="1" applyFill="1" applyAlignment="1" applyProtection="1">
      <alignment horizontal="center"/>
      <protection locked="0"/>
    </xf>
    <xf numFmtId="170" fontId="42" fillId="2" borderId="65" xfId="3" applyNumberFormat="1" applyFont="1" applyFill="1" applyBorder="1" applyAlignment="1" applyProtection="1">
      <alignment horizontal="right"/>
      <protection locked="0"/>
    </xf>
    <xf numFmtId="170" fontId="42" fillId="2" borderId="65" xfId="3" applyNumberFormat="1" applyFont="1" applyFill="1" applyBorder="1" applyAlignment="1" applyProtection="1">
      <alignment horizontal="left"/>
      <protection locked="0"/>
    </xf>
    <xf numFmtId="0" fontId="51" fillId="2" borderId="0" xfId="3" applyFont="1" applyFill="1"/>
    <xf numFmtId="0" fontId="48" fillId="0" borderId="9" xfId="3" applyFont="1" applyBorder="1" applyAlignment="1">
      <alignment horizontal="center" vertical="center"/>
    </xf>
    <xf numFmtId="0" fontId="48" fillId="0" borderId="16" xfId="3" applyFont="1" applyBorder="1" applyAlignment="1">
      <alignment horizontal="center" vertical="center"/>
    </xf>
    <xf numFmtId="0" fontId="48" fillId="2" borderId="0" xfId="3" applyFont="1" applyFill="1"/>
    <xf numFmtId="0" fontId="48" fillId="0" borderId="4" xfId="3" applyFont="1" applyBorder="1" applyAlignment="1">
      <alignment horizontal="center" vertical="center" wrapText="1"/>
    </xf>
    <xf numFmtId="166" fontId="54" fillId="0" borderId="3" xfId="3" applyNumberFormat="1" applyFont="1" applyBorder="1" applyAlignment="1">
      <alignment horizontal="right" vertical="center"/>
    </xf>
    <xf numFmtId="166" fontId="43" fillId="0" borderId="3" xfId="3" applyNumberFormat="1" applyFont="1" applyBorder="1" applyAlignment="1">
      <alignment horizontal="right" vertical="center"/>
    </xf>
    <xf numFmtId="0" fontId="48" fillId="0" borderId="4" xfId="3" applyFont="1" applyBorder="1" applyAlignment="1">
      <alignment horizontal="center" wrapText="1"/>
    </xf>
    <xf numFmtId="0" fontId="48" fillId="0" borderId="6" xfId="3" applyFont="1" applyBorder="1" applyAlignment="1" applyProtection="1">
      <alignment horizontal="center" vertical="center" wrapText="1"/>
      <protection locked="0"/>
    </xf>
    <xf numFmtId="172" fontId="44" fillId="0" borderId="7" xfId="3" applyNumberFormat="1" applyFont="1" applyBorder="1" applyAlignment="1" applyProtection="1">
      <alignment horizontal="right" vertical="center"/>
      <protection locked="0"/>
    </xf>
    <xf numFmtId="166" fontId="43" fillId="0" borderId="7" xfId="3" applyNumberFormat="1" applyFont="1" applyBorder="1" applyAlignment="1" applyProtection="1">
      <alignment horizontal="right" vertical="center"/>
      <protection locked="0"/>
    </xf>
    <xf numFmtId="0" fontId="57" fillId="2" borderId="0" xfId="3" applyFont="1" applyFill="1" applyAlignment="1" applyProtection="1">
      <alignment horizontal="left" vertical="top" wrapText="1"/>
      <protection locked="0"/>
    </xf>
    <xf numFmtId="164" fontId="58" fillId="2" borderId="0" xfId="3" applyNumberFormat="1" applyFont="1" applyFill="1" applyAlignment="1">
      <alignment horizontal="right" vertical="center" wrapText="1"/>
    </xf>
    <xf numFmtId="0" fontId="55" fillId="2" borderId="0" xfId="3" applyFont="1" applyFill="1" applyAlignment="1" applyProtection="1">
      <alignment horizontal="center" vertical="center"/>
      <protection hidden="1"/>
    </xf>
    <xf numFmtId="49" fontId="55" fillId="2" borderId="0" xfId="3" applyNumberFormat="1" applyFont="1" applyFill="1" applyAlignment="1" applyProtection="1">
      <alignment horizontal="center" vertical="center" wrapText="1"/>
      <protection locked="0"/>
    </xf>
    <xf numFmtId="0" fontId="51" fillId="2" borderId="0" xfId="3" applyFont="1" applyFill="1" applyAlignment="1">
      <alignment horizontal="center" vertical="center" textRotation="90"/>
    </xf>
    <xf numFmtId="0" fontId="42" fillId="5" borderId="0" xfId="3" applyFont="1" applyFill="1" applyAlignment="1">
      <alignment vertical="top"/>
    </xf>
    <xf numFmtId="0" fontId="60" fillId="5" borderId="0" xfId="3" applyFont="1" applyFill="1" applyAlignment="1">
      <alignment horizontal="center"/>
    </xf>
    <xf numFmtId="0" fontId="42" fillId="5" borderId="0" xfId="3" applyFont="1" applyFill="1"/>
    <xf numFmtId="0" fontId="48" fillId="0" borderId="72" xfId="3" applyFont="1" applyBorder="1" applyAlignment="1">
      <alignment horizontal="center" vertical="center" wrapText="1"/>
    </xf>
    <xf numFmtId="166" fontId="54" fillId="0" borderId="47" xfId="3" applyNumberFormat="1" applyFont="1" applyBorder="1" applyAlignment="1">
      <alignment horizontal="right" vertical="center"/>
    </xf>
    <xf numFmtId="166" fontId="43" fillId="0" borderId="47" xfId="3" applyNumberFormat="1" applyFont="1" applyBorder="1" applyAlignment="1">
      <alignment horizontal="right" vertical="center"/>
    </xf>
    <xf numFmtId="0" fontId="48" fillId="0" borderId="76" xfId="3" applyFont="1" applyBorder="1" applyAlignment="1">
      <alignment horizontal="center" vertical="center" wrapText="1"/>
    </xf>
    <xf numFmtId="166" fontId="54" fillId="0" borderId="77" xfId="3" applyNumberFormat="1" applyFont="1" applyBorder="1" applyAlignment="1">
      <alignment horizontal="right" vertical="center"/>
    </xf>
    <xf numFmtId="166" fontId="43" fillId="0" borderId="77" xfId="3" applyNumberFormat="1" applyFont="1" applyBorder="1" applyAlignment="1">
      <alignment horizontal="right" vertical="center"/>
    </xf>
    <xf numFmtId="0" fontId="48" fillId="4" borderId="5" xfId="3" applyFont="1" applyFill="1" applyBorder="1" applyAlignment="1">
      <alignment horizontal="center" vertical="center" wrapText="1"/>
    </xf>
    <xf numFmtId="166" fontId="54" fillId="4" borderId="2" xfId="3" applyNumberFormat="1" applyFont="1" applyFill="1" applyBorder="1" applyAlignment="1">
      <alignment horizontal="right" vertical="center"/>
    </xf>
    <xf numFmtId="166" fontId="43" fillId="4" borderId="2" xfId="3" applyNumberFormat="1" applyFont="1" applyFill="1" applyBorder="1" applyAlignment="1">
      <alignment horizontal="right" vertical="center"/>
    </xf>
    <xf numFmtId="0" fontId="48" fillId="4" borderId="4" xfId="3" applyFont="1" applyFill="1" applyBorder="1" applyAlignment="1">
      <alignment horizontal="center" vertical="center" wrapText="1"/>
    </xf>
    <xf numFmtId="166" fontId="54" fillId="4" borderId="3" xfId="3" applyNumberFormat="1" applyFont="1" applyFill="1" applyBorder="1" applyAlignment="1">
      <alignment horizontal="right" vertical="center"/>
    </xf>
    <xf numFmtId="166" fontId="43" fillId="4" borderId="3" xfId="3" applyNumberFormat="1" applyFont="1" applyFill="1" applyBorder="1" applyAlignment="1">
      <alignment horizontal="right" vertical="center"/>
    </xf>
    <xf numFmtId="0" fontId="48" fillId="4" borderId="76" xfId="3" applyFont="1" applyFill="1" applyBorder="1" applyAlignment="1">
      <alignment horizontal="center" vertical="center" wrapText="1"/>
    </xf>
    <xf numFmtId="166" fontId="54" fillId="4" borderId="77" xfId="3" applyNumberFormat="1" applyFont="1" applyFill="1" applyBorder="1" applyAlignment="1">
      <alignment horizontal="right" vertical="center"/>
    </xf>
    <xf numFmtId="166" fontId="43" fillId="4" borderId="77" xfId="3" applyNumberFormat="1" applyFont="1" applyFill="1" applyBorder="1" applyAlignment="1">
      <alignment horizontal="right" vertical="center"/>
    </xf>
    <xf numFmtId="0" fontId="48" fillId="4" borderId="72" xfId="3" applyFont="1" applyFill="1" applyBorder="1" applyAlignment="1">
      <alignment horizontal="center" vertical="center" wrapText="1"/>
    </xf>
    <xf numFmtId="166" fontId="54" fillId="4" borderId="47" xfId="3" applyNumberFormat="1" applyFont="1" applyFill="1" applyBorder="1" applyAlignment="1">
      <alignment horizontal="right" vertical="center"/>
    </xf>
    <xf numFmtId="166" fontId="43" fillId="4" borderId="47" xfId="3" applyNumberFormat="1" applyFont="1" applyFill="1" applyBorder="1" applyAlignment="1">
      <alignment horizontal="right" vertical="center"/>
    </xf>
    <xf numFmtId="0" fontId="41" fillId="2" borderId="0" xfId="3" applyFont="1" applyFill="1" applyAlignment="1">
      <alignment horizontal="center" vertical="center"/>
    </xf>
    <xf numFmtId="0" fontId="46" fillId="2" borderId="0" xfId="3" applyFont="1" applyFill="1"/>
    <xf numFmtId="0" fontId="42" fillId="2" borderId="68" xfId="3" applyFont="1" applyFill="1" applyBorder="1"/>
    <xf numFmtId="0" fontId="47" fillId="2" borderId="0" xfId="3" applyFont="1" applyFill="1" applyProtection="1">
      <protection locked="0"/>
    </xf>
    <xf numFmtId="0" fontId="0" fillId="2" borderId="82" xfId="0" applyFill="1" applyBorder="1"/>
    <xf numFmtId="0" fontId="57" fillId="2" borderId="82" xfId="3" applyFont="1" applyFill="1" applyBorder="1" applyAlignment="1" applyProtection="1">
      <alignment vertical="top" wrapText="1"/>
      <protection locked="0"/>
    </xf>
    <xf numFmtId="0" fontId="57" fillId="2" borderId="83" xfId="3" applyFont="1" applyFill="1" applyBorder="1" applyAlignment="1" applyProtection="1">
      <alignment vertical="top" wrapText="1"/>
      <protection locked="0"/>
    </xf>
    <xf numFmtId="0" fontId="42" fillId="2" borderId="82" xfId="3" applyFont="1" applyFill="1" applyBorder="1"/>
    <xf numFmtId="0" fontId="42" fillId="2" borderId="83" xfId="3" applyFont="1" applyFill="1" applyBorder="1"/>
    <xf numFmtId="0" fontId="48" fillId="6" borderId="4" xfId="3" applyFont="1" applyFill="1" applyBorder="1" applyAlignment="1">
      <alignment horizontal="center" vertical="center" wrapText="1"/>
    </xf>
    <xf numFmtId="166" fontId="54" fillId="6" borderId="3" xfId="3" applyNumberFormat="1" applyFont="1" applyFill="1" applyBorder="1" applyAlignment="1">
      <alignment horizontal="right" vertical="center"/>
    </xf>
    <xf numFmtId="166" fontId="43" fillId="6" borderId="3" xfId="3" applyNumberFormat="1" applyFont="1" applyFill="1" applyBorder="1" applyAlignment="1">
      <alignment horizontal="right" vertical="center"/>
    </xf>
    <xf numFmtId="0" fontId="48" fillId="6" borderId="4" xfId="3" applyFont="1" applyFill="1" applyBorder="1" applyAlignment="1" applyProtection="1">
      <alignment horizontal="center" vertical="center" wrapText="1"/>
      <protection locked="0"/>
    </xf>
    <xf numFmtId="172" fontId="44" fillId="6" borderId="3" xfId="3" applyNumberFormat="1" applyFont="1" applyFill="1" applyBorder="1" applyAlignment="1" applyProtection="1">
      <alignment horizontal="right" vertical="center"/>
      <protection locked="0"/>
    </xf>
    <xf numFmtId="166" fontId="43" fillId="6" borderId="3" xfId="3" applyNumberFormat="1" applyFont="1" applyFill="1" applyBorder="1" applyAlignment="1" applyProtection="1">
      <alignment horizontal="right" vertical="center"/>
      <protection locked="0"/>
    </xf>
    <xf numFmtId="0" fontId="48" fillId="2" borderId="0" xfId="3" applyFont="1" applyFill="1" applyAlignment="1">
      <alignment horizontal="center" vertical="center" wrapText="1"/>
    </xf>
    <xf numFmtId="165" fontId="53" fillId="2" borderId="0" xfId="3" applyNumberFormat="1" applyFont="1" applyFill="1" applyAlignment="1">
      <alignment horizontal="left" vertical="center" wrapText="1"/>
    </xf>
    <xf numFmtId="168" fontId="54" fillId="2" borderId="0" xfId="3" applyNumberFormat="1" applyFont="1" applyFill="1" applyAlignment="1">
      <alignment horizontal="right" vertical="center"/>
    </xf>
    <xf numFmtId="166" fontId="54" fillId="2" borderId="0" xfId="3" applyNumberFormat="1" applyFont="1" applyFill="1" applyAlignment="1">
      <alignment horizontal="right" vertical="center"/>
    </xf>
    <xf numFmtId="166" fontId="43" fillId="2" borderId="0" xfId="3" applyNumberFormat="1" applyFont="1" applyFill="1" applyAlignment="1">
      <alignment horizontal="right" vertical="center"/>
    </xf>
    <xf numFmtId="167" fontId="51" fillId="2" borderId="0" xfId="3" applyNumberFormat="1" applyFont="1" applyFill="1" applyAlignment="1" applyProtection="1">
      <alignment horizontal="center" vertical="center"/>
      <protection hidden="1"/>
    </xf>
    <xf numFmtId="0" fontId="55" fillId="2" borderId="0" xfId="3" applyFont="1" applyFill="1" applyAlignment="1" applyProtection="1">
      <alignment horizontal="center" vertical="center"/>
      <protection locked="0"/>
    </xf>
    <xf numFmtId="169" fontId="43" fillId="2" borderId="0" xfId="3" applyNumberFormat="1" applyFont="1" applyFill="1" applyAlignment="1" applyProtection="1">
      <alignment horizontal="center" vertical="center"/>
      <protection hidden="1"/>
    </xf>
    <xf numFmtId="0" fontId="48" fillId="0" borderId="6" xfId="3" applyFont="1" applyBorder="1" applyAlignment="1">
      <alignment horizontal="center" vertical="center" wrapText="1"/>
    </xf>
    <xf numFmtId="166" fontId="54" fillId="0" borderId="7" xfId="3" applyNumberFormat="1" applyFont="1" applyBorder="1" applyAlignment="1">
      <alignment horizontal="right" vertical="center"/>
    </xf>
    <xf numFmtId="166" fontId="43" fillId="0" borderId="7" xfId="3" applyNumberFormat="1" applyFont="1" applyBorder="1" applyAlignment="1">
      <alignment horizontal="right" vertical="center"/>
    </xf>
    <xf numFmtId="0" fontId="48" fillId="6" borderId="5" xfId="3" applyFont="1" applyFill="1" applyBorder="1" applyAlignment="1">
      <alignment horizontal="center" vertical="center" wrapText="1"/>
    </xf>
    <xf numFmtId="166" fontId="54" fillId="6" borderId="2" xfId="3" applyNumberFormat="1" applyFont="1" applyFill="1" applyBorder="1" applyAlignment="1">
      <alignment horizontal="right" vertical="center"/>
    </xf>
    <xf numFmtId="166" fontId="43" fillId="6" borderId="2" xfId="3" applyNumberFormat="1" applyFont="1" applyFill="1" applyBorder="1" applyAlignment="1">
      <alignment horizontal="right" vertical="center"/>
    </xf>
    <xf numFmtId="166" fontId="64" fillId="0" borderId="3" xfId="3" applyNumberFormat="1" applyFont="1" applyBorder="1" applyAlignment="1">
      <alignment horizontal="right" vertical="center"/>
    </xf>
    <xf numFmtId="166" fontId="55" fillId="0" borderId="3" xfId="3" applyNumberFormat="1" applyFont="1" applyBorder="1" applyAlignment="1">
      <alignment horizontal="right" vertical="center"/>
    </xf>
    <xf numFmtId="0" fontId="0" fillId="8" borderId="0" xfId="0" applyFill="1" applyAlignment="1">
      <alignment horizontal="center"/>
    </xf>
    <xf numFmtId="0" fontId="42" fillId="8" borderId="0" xfId="0" applyFont="1" applyFill="1" applyAlignment="1">
      <alignment horizontal="center"/>
    </xf>
    <xf numFmtId="0" fontId="42" fillId="2" borderId="0" xfId="0" applyFont="1" applyFill="1"/>
    <xf numFmtId="0" fontId="42" fillId="2" borderId="0" xfId="1" applyFont="1" applyFill="1"/>
    <xf numFmtId="0" fontId="42" fillId="3" borderId="0" xfId="1" applyFont="1" applyFill="1"/>
    <xf numFmtId="0" fontId="67" fillId="3" borderId="68" xfId="1" applyFont="1" applyFill="1" applyBorder="1" applyAlignment="1">
      <alignment horizontal="right"/>
    </xf>
    <xf numFmtId="0" fontId="67" fillId="3" borderId="0" xfId="1" applyFont="1" applyFill="1"/>
    <xf numFmtId="0" fontId="68" fillId="2" borderId="0" xfId="1" applyFont="1" applyFill="1"/>
    <xf numFmtId="0" fontId="69" fillId="2" borderId="0" xfId="1" applyFont="1" applyFill="1"/>
    <xf numFmtId="0" fontId="67" fillId="2" borderId="0" xfId="1" applyFont="1" applyFill="1"/>
    <xf numFmtId="0" fontId="67" fillId="3" borderId="0" xfId="1" applyFont="1" applyFill="1" applyAlignment="1">
      <alignment horizontal="right"/>
    </xf>
    <xf numFmtId="0" fontId="67" fillId="3" borderId="87" xfId="1" applyFont="1" applyFill="1" applyBorder="1" applyAlignment="1">
      <alignment horizontal="right"/>
    </xf>
    <xf numFmtId="0" fontId="69" fillId="3" borderId="0" xfId="1" applyFont="1" applyFill="1" applyAlignment="1">
      <alignment horizontal="right"/>
    </xf>
    <xf numFmtId="0" fontId="67" fillId="3" borderId="0" xfId="1" applyFont="1" applyFill="1" applyAlignment="1">
      <alignment horizontal="center"/>
    </xf>
    <xf numFmtId="0" fontId="42" fillId="3" borderId="0" xfId="1" applyFont="1" applyFill="1" applyAlignment="1">
      <alignment horizontal="center" textRotation="60"/>
    </xf>
    <xf numFmtId="0" fontId="47" fillId="3" borderId="35" xfId="1" applyFont="1" applyFill="1" applyBorder="1" applyAlignment="1">
      <alignment horizontal="center" vertical="center" textRotation="60"/>
    </xf>
    <xf numFmtId="0" fontId="42" fillId="2" borderId="36" xfId="1" applyFont="1" applyFill="1" applyBorder="1" applyAlignment="1" applyProtection="1">
      <alignment horizontal="center" textRotation="60"/>
      <protection locked="0"/>
    </xf>
    <xf numFmtId="0" fontId="42" fillId="2" borderId="37" xfId="1" applyFont="1" applyFill="1" applyBorder="1" applyAlignment="1" applyProtection="1">
      <alignment horizontal="center" textRotation="60"/>
      <protection locked="0"/>
    </xf>
    <xf numFmtId="0" fontId="47" fillId="3" borderId="37" xfId="1" applyFont="1" applyFill="1" applyBorder="1" applyAlignment="1">
      <alignment horizontal="right" vertical="center" textRotation="60"/>
    </xf>
    <xf numFmtId="0" fontId="47" fillId="3" borderId="38" xfId="1" applyFont="1" applyFill="1" applyBorder="1" applyAlignment="1">
      <alignment horizontal="center" vertical="center" textRotation="60"/>
    </xf>
    <xf numFmtId="0" fontId="42" fillId="3" borderId="36" xfId="1" applyFont="1" applyFill="1" applyBorder="1" applyAlignment="1">
      <alignment horizontal="center" textRotation="60"/>
    </xf>
    <xf numFmtId="0" fontId="55" fillId="3" borderId="36" xfId="1" applyFont="1" applyFill="1" applyBorder="1" applyAlignment="1">
      <alignment horizontal="center" vertical="center" wrapText="1"/>
    </xf>
    <xf numFmtId="0" fontId="63" fillId="3" borderId="39" xfId="1" applyFont="1" applyFill="1" applyBorder="1" applyAlignment="1">
      <alignment horizontal="center" wrapText="1"/>
    </xf>
    <xf numFmtId="0" fontId="0" fillId="10" borderId="0" xfId="0" applyFill="1"/>
    <xf numFmtId="49" fontId="20" fillId="2" borderId="11" xfId="0" applyNumberFormat="1" applyFont="1" applyFill="1" applyBorder="1" applyAlignment="1" applyProtection="1">
      <alignment horizontal="center"/>
      <protection locked="0"/>
    </xf>
    <xf numFmtId="49" fontId="20" fillId="2" borderId="0" xfId="0" applyNumberFormat="1" applyFont="1" applyFill="1" applyAlignment="1" applyProtection="1">
      <alignment horizontal="center" vertical="top"/>
      <protection locked="0"/>
    </xf>
    <xf numFmtId="0" fontId="33" fillId="0" borderId="36" xfId="1" applyFont="1" applyBorder="1" applyAlignment="1">
      <alignment horizontal="center" vertical="center" wrapText="1"/>
    </xf>
    <xf numFmtId="0" fontId="28" fillId="0" borderId="36" xfId="1" applyFont="1" applyBorder="1" applyAlignment="1">
      <alignment horizontal="center" vertical="center" wrapText="1"/>
    </xf>
    <xf numFmtId="0" fontId="16" fillId="0" borderId="39" xfId="1" applyFont="1" applyBorder="1" applyAlignment="1">
      <alignment horizontal="center" wrapText="1"/>
    </xf>
    <xf numFmtId="0" fontId="33" fillId="3" borderId="36" xfId="1" applyFont="1" applyFill="1" applyBorder="1" applyAlignment="1">
      <alignment horizontal="center" wrapText="1"/>
    </xf>
    <xf numFmtId="0" fontId="33" fillId="3" borderId="39" xfId="1" applyFont="1" applyFill="1" applyBorder="1" applyAlignment="1">
      <alignment horizontal="center" wrapText="1"/>
    </xf>
    <xf numFmtId="0" fontId="42" fillId="11" borderId="5" xfId="1" applyFont="1" applyFill="1" applyBorder="1" applyAlignment="1" applyProtection="1">
      <alignment horizontal="center" vertical="center" wrapText="1"/>
      <protection hidden="1"/>
    </xf>
    <xf numFmtId="0" fontId="42" fillId="4" borderId="40" xfId="1" applyFont="1" applyFill="1" applyBorder="1" applyAlignment="1">
      <alignment horizontal="center" vertical="center" wrapText="1"/>
    </xf>
    <xf numFmtId="166" fontId="43" fillId="4" borderId="43" xfId="1" applyNumberFormat="1" applyFont="1" applyFill="1" applyBorder="1" applyAlignment="1" applyProtection="1">
      <alignment horizontal="right" vertical="center"/>
      <protection hidden="1"/>
    </xf>
    <xf numFmtId="1" fontId="47" fillId="4" borderId="84" xfId="1" applyNumberFormat="1" applyFont="1" applyFill="1" applyBorder="1" applyProtection="1">
      <protection locked="0"/>
    </xf>
    <xf numFmtId="1" fontId="47" fillId="4" borderId="2" xfId="1" applyNumberFormat="1" applyFont="1" applyFill="1" applyBorder="1" applyProtection="1">
      <protection locked="0"/>
    </xf>
    <xf numFmtId="1" fontId="47" fillId="4" borderId="40" xfId="1" applyNumberFormat="1" applyFont="1" applyFill="1" applyBorder="1" applyProtection="1">
      <protection locked="0"/>
    </xf>
    <xf numFmtId="0" fontId="42" fillId="4" borderId="1" xfId="1" applyFont="1" applyFill="1" applyBorder="1" applyAlignment="1" applyProtection="1">
      <alignment horizontal="center" vertical="center" wrapText="1"/>
      <protection hidden="1"/>
    </xf>
    <xf numFmtId="166" fontId="55" fillId="4" borderId="43" xfId="1" applyNumberFormat="1" applyFont="1" applyFill="1" applyBorder="1" applyAlignment="1" applyProtection="1">
      <alignment horizontal="right" vertical="center"/>
      <protection hidden="1"/>
    </xf>
    <xf numFmtId="1" fontId="48" fillId="4" borderId="43" xfId="1" applyNumberFormat="1" applyFont="1" applyFill="1" applyBorder="1" applyAlignment="1" applyProtection="1">
      <alignment horizontal="center" vertical="center"/>
      <protection locked="0"/>
    </xf>
    <xf numFmtId="1" fontId="47" fillId="4" borderId="62" xfId="1" applyNumberFormat="1" applyFont="1" applyFill="1" applyBorder="1" applyAlignment="1" applyProtection="1">
      <alignment horizontal="center" vertical="center"/>
      <protection hidden="1"/>
    </xf>
    <xf numFmtId="1" fontId="25" fillId="4" borderId="43" xfId="1" applyNumberFormat="1" applyFont="1" applyFill="1" applyBorder="1" applyAlignment="1" applyProtection="1">
      <alignment horizontal="center" vertical="center"/>
      <protection locked="0"/>
    </xf>
    <xf numFmtId="1" fontId="24" fillId="4" borderId="43" xfId="1" applyNumberFormat="1" applyFont="1" applyFill="1" applyBorder="1" applyAlignment="1" applyProtection="1">
      <alignment horizontal="center" vertical="center"/>
      <protection locked="0"/>
    </xf>
    <xf numFmtId="0" fontId="42" fillId="3" borderId="4" xfId="1" applyFont="1" applyFill="1" applyBorder="1" applyAlignment="1" applyProtection="1">
      <alignment horizontal="center" vertical="center" wrapText="1"/>
      <protection hidden="1"/>
    </xf>
    <xf numFmtId="0" fontId="42" fillId="2" borderId="8" xfId="1" applyFont="1" applyFill="1" applyBorder="1" applyAlignment="1">
      <alignment horizontal="center" vertical="center" wrapText="1"/>
    </xf>
    <xf numFmtId="166" fontId="43" fillId="2" borderId="46" xfId="1" applyNumberFormat="1" applyFont="1" applyFill="1" applyBorder="1" applyAlignment="1" applyProtection="1">
      <alignment horizontal="right" vertical="center"/>
      <protection hidden="1"/>
    </xf>
    <xf numFmtId="1" fontId="47" fillId="2" borderId="15" xfId="1" applyNumberFormat="1" applyFont="1" applyFill="1" applyBorder="1" applyProtection="1">
      <protection locked="0"/>
    </xf>
    <xf numFmtId="1" fontId="47" fillId="2" borderId="3" xfId="1" applyNumberFormat="1" applyFont="1" applyFill="1" applyBorder="1" applyProtection="1">
      <protection locked="0"/>
    </xf>
    <xf numFmtId="1" fontId="47" fillId="2" borderId="8" xfId="1" applyNumberFormat="1" applyFont="1" applyFill="1" applyBorder="1" applyProtection="1">
      <protection locked="0"/>
    </xf>
    <xf numFmtId="0" fontId="42" fillId="2" borderId="44" xfId="1" applyFont="1" applyFill="1" applyBorder="1" applyAlignment="1" applyProtection="1">
      <alignment horizontal="center" vertical="center" wrapText="1"/>
      <protection hidden="1"/>
    </xf>
    <xf numFmtId="166" fontId="55" fillId="2" borderId="46" xfId="1" applyNumberFormat="1" applyFont="1" applyFill="1" applyBorder="1" applyAlignment="1" applyProtection="1">
      <alignment horizontal="right" vertical="center"/>
      <protection hidden="1"/>
    </xf>
    <xf numFmtId="1" fontId="48" fillId="2" borderId="46" xfId="1" applyNumberFormat="1" applyFont="1" applyFill="1" applyBorder="1" applyAlignment="1" applyProtection="1">
      <alignment horizontal="center" vertical="center"/>
      <protection locked="0"/>
    </xf>
    <xf numFmtId="0" fontId="47" fillId="2" borderId="14" xfId="1" applyFont="1" applyFill="1" applyBorder="1" applyAlignment="1" applyProtection="1">
      <alignment horizontal="center" vertical="center"/>
      <protection hidden="1"/>
    </xf>
    <xf numFmtId="0" fontId="42" fillId="11" borderId="4" xfId="1" applyFont="1" applyFill="1" applyBorder="1" applyAlignment="1" applyProtection="1">
      <alignment horizontal="center" vertical="center" wrapText="1"/>
      <protection hidden="1"/>
    </xf>
    <xf numFmtId="0" fontId="42" fillId="4" borderId="73" xfId="1" applyFont="1" applyFill="1" applyBorder="1" applyAlignment="1">
      <alignment horizontal="center" vertical="center" wrapText="1"/>
    </xf>
    <xf numFmtId="166" fontId="43" fillId="4" borderId="46" xfId="1" applyNumberFormat="1" applyFont="1" applyFill="1" applyBorder="1" applyAlignment="1" applyProtection="1">
      <alignment horizontal="right" vertical="center"/>
      <protection hidden="1"/>
    </xf>
    <xf numFmtId="1" fontId="47" fillId="4" borderId="15" xfId="1" applyNumberFormat="1" applyFont="1" applyFill="1" applyBorder="1" applyProtection="1">
      <protection locked="0"/>
    </xf>
    <xf numFmtId="1" fontId="47" fillId="4" borderId="3" xfId="1" applyNumberFormat="1" applyFont="1" applyFill="1" applyBorder="1" applyProtection="1">
      <protection locked="0"/>
    </xf>
    <xf numFmtId="1" fontId="47" fillId="4" borderId="47" xfId="1" applyNumberFormat="1" applyFont="1" applyFill="1" applyBorder="1" applyProtection="1">
      <protection locked="0"/>
    </xf>
    <xf numFmtId="1" fontId="47" fillId="4" borderId="8" xfId="1" applyNumberFormat="1" applyFont="1" applyFill="1" applyBorder="1" applyProtection="1">
      <protection locked="0"/>
    </xf>
    <xf numFmtId="0" fontId="42" fillId="4" borderId="48" xfId="1" applyFont="1" applyFill="1" applyBorder="1" applyAlignment="1" applyProtection="1">
      <alignment horizontal="center" vertical="center" wrapText="1"/>
      <protection hidden="1"/>
    </xf>
    <xf numFmtId="166" fontId="55" fillId="4" borderId="46" xfId="1" applyNumberFormat="1" applyFont="1" applyFill="1" applyBorder="1" applyAlignment="1" applyProtection="1">
      <alignment horizontal="right" vertical="center"/>
      <protection hidden="1"/>
    </xf>
    <xf numFmtId="1" fontId="48" fillId="4" borderId="46" xfId="1" applyNumberFormat="1" applyFont="1" applyFill="1" applyBorder="1" applyAlignment="1" applyProtection="1">
      <alignment horizontal="center" vertical="center"/>
      <protection locked="0"/>
    </xf>
    <xf numFmtId="0" fontId="47" fillId="4" borderId="14" xfId="1" applyFont="1" applyFill="1" applyBorder="1" applyAlignment="1" applyProtection="1">
      <alignment horizontal="center" vertical="center"/>
      <protection hidden="1"/>
    </xf>
    <xf numFmtId="0" fontId="70" fillId="3" borderId="4" xfId="1" applyFont="1" applyFill="1" applyBorder="1" applyAlignment="1" applyProtection="1">
      <alignment horizontal="center" vertical="center" wrapText="1"/>
      <protection hidden="1"/>
    </xf>
    <xf numFmtId="0" fontId="70" fillId="2" borderId="8" xfId="1" applyFont="1" applyFill="1" applyBorder="1" applyAlignment="1">
      <alignment horizontal="center" vertical="center" wrapText="1"/>
    </xf>
    <xf numFmtId="166" fontId="71" fillId="2" borderId="46" xfId="1" applyNumberFormat="1" applyFont="1" applyFill="1" applyBorder="1" applyAlignment="1" applyProtection="1">
      <alignment horizontal="right" vertical="center"/>
      <protection hidden="1"/>
    </xf>
    <xf numFmtId="1" fontId="37" fillId="2" borderId="15" xfId="1" applyNumberFormat="1" applyFont="1" applyFill="1" applyBorder="1" applyProtection="1">
      <protection locked="0"/>
    </xf>
    <xf numFmtId="1" fontId="37" fillId="2" borderId="3" xfId="1" applyNumberFormat="1" applyFont="1" applyFill="1" applyBorder="1" applyProtection="1">
      <protection locked="0"/>
    </xf>
    <xf numFmtId="1" fontId="37" fillId="2" borderId="8" xfId="1" applyNumberFormat="1" applyFont="1" applyFill="1" applyBorder="1" applyProtection="1">
      <protection locked="0"/>
    </xf>
    <xf numFmtId="0" fontId="70" fillId="2" borderId="44" xfId="1" applyFont="1" applyFill="1" applyBorder="1" applyAlignment="1" applyProtection="1">
      <alignment horizontal="center" vertical="center" wrapText="1"/>
      <protection hidden="1"/>
    </xf>
    <xf numFmtId="166" fontId="26" fillId="2" borderId="46" xfId="1" applyNumberFormat="1" applyFont="1" applyFill="1" applyBorder="1" applyAlignment="1" applyProtection="1">
      <alignment horizontal="right" vertical="center"/>
      <protection hidden="1"/>
    </xf>
    <xf numFmtId="1" fontId="36" fillId="2" borderId="46" xfId="1" applyNumberFormat="1" applyFont="1" applyFill="1" applyBorder="1" applyAlignment="1" applyProtection="1">
      <alignment horizontal="center" vertical="center"/>
      <protection locked="0"/>
    </xf>
    <xf numFmtId="0" fontId="37" fillId="2" borderId="14" xfId="1" applyFont="1" applyFill="1" applyBorder="1" applyAlignment="1" applyProtection="1">
      <alignment horizontal="center" vertical="center"/>
      <protection hidden="1"/>
    </xf>
    <xf numFmtId="0" fontId="42" fillId="11" borderId="88" xfId="1" applyFont="1" applyFill="1" applyBorder="1" applyAlignment="1" applyProtection="1">
      <alignment horizontal="center" vertical="center" wrapText="1"/>
      <protection hidden="1"/>
    </xf>
    <xf numFmtId="0" fontId="42" fillId="4" borderId="21" xfId="1" applyFont="1" applyFill="1" applyBorder="1" applyAlignment="1">
      <alignment horizontal="center" vertical="center" wrapText="1"/>
    </xf>
    <xf numFmtId="166" fontId="43" fillId="4" borderId="89" xfId="1" applyNumberFormat="1" applyFont="1" applyFill="1" applyBorder="1" applyAlignment="1" applyProtection="1">
      <alignment horizontal="right" vertical="center"/>
      <protection hidden="1"/>
    </xf>
    <xf numFmtId="1" fontId="47" fillId="4" borderId="23" xfId="1" applyNumberFormat="1" applyFont="1" applyFill="1" applyBorder="1" applyProtection="1">
      <protection locked="0"/>
    </xf>
    <xf numFmtId="1" fontId="47" fillId="4" borderId="90" xfId="1" applyNumberFormat="1" applyFont="1" applyFill="1" applyBorder="1" applyProtection="1">
      <protection locked="0"/>
    </xf>
    <xf numFmtId="1" fontId="47" fillId="4" borderId="21" xfId="1" applyNumberFormat="1" applyFont="1" applyFill="1" applyBorder="1" applyProtection="1">
      <protection locked="0"/>
    </xf>
    <xf numFmtId="0" fontId="42" fillId="4" borderId="91" xfId="1" applyFont="1" applyFill="1" applyBorder="1" applyAlignment="1" applyProtection="1">
      <alignment horizontal="center" vertical="center" wrapText="1"/>
      <protection hidden="1"/>
    </xf>
    <xf numFmtId="166" fontId="55" fillId="4" borderId="89" xfId="1" applyNumberFormat="1" applyFont="1" applyFill="1" applyBorder="1" applyAlignment="1" applyProtection="1">
      <alignment horizontal="right" vertical="center"/>
      <protection hidden="1"/>
    </xf>
    <xf numFmtId="1" fontId="48" fillId="4" borderId="89" xfId="1" applyNumberFormat="1" applyFont="1" applyFill="1" applyBorder="1" applyAlignment="1" applyProtection="1">
      <alignment horizontal="center" vertical="center"/>
      <protection locked="0"/>
    </xf>
    <xf numFmtId="0" fontId="42" fillId="11" borderId="76" xfId="1" applyFont="1" applyFill="1" applyBorder="1" applyAlignment="1" applyProtection="1">
      <alignment horizontal="center" vertical="center" wrapText="1"/>
      <protection hidden="1"/>
    </xf>
    <xf numFmtId="0" fontId="42" fillId="4" borderId="78" xfId="1" applyFont="1" applyFill="1" applyBorder="1" applyAlignment="1">
      <alignment horizontal="center" vertical="center" wrapText="1"/>
    </xf>
    <xf numFmtId="166" fontId="43" fillId="4" borderId="94" xfId="1" applyNumberFormat="1" applyFont="1" applyFill="1" applyBorder="1" applyAlignment="1" applyProtection="1">
      <alignment horizontal="right" vertical="center"/>
      <protection hidden="1"/>
    </xf>
    <xf numFmtId="1" fontId="47" fillId="4" borderId="79" xfId="1" applyNumberFormat="1" applyFont="1" applyFill="1" applyBorder="1" applyProtection="1">
      <protection locked="0"/>
    </xf>
    <xf numFmtId="1" fontId="47" fillId="4" borderId="77" xfId="1" applyNumberFormat="1" applyFont="1" applyFill="1" applyBorder="1" applyProtection="1">
      <protection locked="0"/>
    </xf>
    <xf numFmtId="1" fontId="47" fillId="4" borderId="78" xfId="1" applyNumberFormat="1" applyFont="1" applyFill="1" applyBorder="1" applyProtection="1">
      <protection locked="0"/>
    </xf>
    <xf numFmtId="0" fontId="42" fillId="4" borderId="95" xfId="1" applyFont="1" applyFill="1" applyBorder="1" applyAlignment="1" applyProtection="1">
      <alignment horizontal="center" vertical="center" wrapText="1"/>
      <protection hidden="1"/>
    </xf>
    <xf numFmtId="0" fontId="47" fillId="4" borderId="81" xfId="1" applyFont="1" applyFill="1" applyBorder="1" applyAlignment="1" applyProtection="1">
      <alignment horizontal="center" vertical="center"/>
      <protection hidden="1"/>
    </xf>
    <xf numFmtId="166" fontId="55" fillId="4" borderId="94" xfId="1" applyNumberFormat="1" applyFont="1" applyFill="1" applyBorder="1" applyAlignment="1" applyProtection="1">
      <alignment horizontal="right" vertical="center"/>
      <protection hidden="1"/>
    </xf>
    <xf numFmtId="1" fontId="24" fillId="4" borderId="94" xfId="1" applyNumberFormat="1" applyFont="1" applyFill="1" applyBorder="1" applyAlignment="1" applyProtection="1">
      <alignment horizontal="center" vertical="center"/>
      <protection locked="0"/>
    </xf>
    <xf numFmtId="0" fontId="47" fillId="4" borderId="93" xfId="1" applyFont="1" applyFill="1" applyBorder="1" applyAlignment="1" applyProtection="1">
      <alignment horizontal="center" vertical="center"/>
      <protection hidden="1"/>
    </xf>
    <xf numFmtId="1" fontId="24" fillId="4" borderId="89" xfId="1" applyNumberFormat="1" applyFont="1" applyFill="1" applyBorder="1" applyAlignment="1" applyProtection="1">
      <alignment horizontal="center" vertical="center"/>
      <protection locked="0"/>
    </xf>
    <xf numFmtId="0" fontId="42" fillId="3" borderId="97" xfId="1" applyFont="1" applyFill="1" applyBorder="1" applyAlignment="1" applyProtection="1">
      <alignment horizontal="center" vertical="center" wrapText="1"/>
      <protection hidden="1"/>
    </xf>
    <xf numFmtId="0" fontId="42" fillId="2" borderId="29" xfId="1" applyFont="1" applyFill="1" applyBorder="1" applyAlignment="1">
      <alignment horizontal="center" vertical="center" wrapText="1"/>
    </xf>
    <xf numFmtId="166" fontId="43" fillId="2" borderId="98" xfId="1" applyNumberFormat="1" applyFont="1" applyFill="1" applyBorder="1" applyAlignment="1" applyProtection="1">
      <alignment horizontal="right" vertical="center"/>
      <protection hidden="1"/>
    </xf>
    <xf numFmtId="1" fontId="47" fillId="2" borderId="31" xfId="1" applyNumberFormat="1" applyFont="1" applyFill="1" applyBorder="1" applyProtection="1">
      <protection locked="0"/>
    </xf>
    <xf numFmtId="1" fontId="47" fillId="2" borderId="99" xfId="1" applyNumberFormat="1" applyFont="1" applyFill="1" applyBorder="1" applyProtection="1">
      <protection locked="0"/>
    </xf>
    <xf numFmtId="1" fontId="47" fillId="2" borderId="29" xfId="1" applyNumberFormat="1" applyFont="1" applyFill="1" applyBorder="1" applyProtection="1">
      <protection locked="0"/>
    </xf>
    <xf numFmtId="0" fontId="42" fillId="2" borderId="100" xfId="1" applyFont="1" applyFill="1" applyBorder="1" applyAlignment="1" applyProtection="1">
      <alignment horizontal="center" vertical="center" wrapText="1"/>
      <protection hidden="1"/>
    </xf>
    <xf numFmtId="166" fontId="55" fillId="2" borderId="98" xfId="1" applyNumberFormat="1" applyFont="1" applyFill="1" applyBorder="1" applyAlignment="1" applyProtection="1">
      <alignment horizontal="right" vertical="center"/>
      <protection hidden="1"/>
    </xf>
    <xf numFmtId="1" fontId="48" fillId="2" borderId="98" xfId="1" applyNumberFormat="1" applyFont="1" applyFill="1" applyBorder="1" applyAlignment="1" applyProtection="1">
      <alignment horizontal="center" vertical="center"/>
      <protection locked="0"/>
    </xf>
    <xf numFmtId="0" fontId="42" fillId="3" borderId="72" xfId="1" applyFont="1" applyFill="1" applyBorder="1" applyAlignment="1" applyProtection="1">
      <alignment horizontal="center" vertical="center" wrapText="1"/>
      <protection hidden="1"/>
    </xf>
    <xf numFmtId="0" fontId="42" fillId="2" borderId="73" xfId="1" applyFont="1" applyFill="1" applyBorder="1" applyAlignment="1">
      <alignment horizontal="center" vertical="center" wrapText="1"/>
    </xf>
    <xf numFmtId="166" fontId="43" fillId="2" borderId="103" xfId="1" applyNumberFormat="1" applyFont="1" applyFill="1" applyBorder="1" applyAlignment="1" applyProtection="1">
      <alignment horizontal="right" vertical="center"/>
      <protection hidden="1"/>
    </xf>
    <xf numFmtId="1" fontId="47" fillId="2" borderId="74" xfId="1" applyNumberFormat="1" applyFont="1" applyFill="1" applyBorder="1" applyProtection="1">
      <protection locked="0"/>
    </xf>
    <xf numFmtId="1" fontId="47" fillId="2" borderId="47" xfId="1" applyNumberFormat="1" applyFont="1" applyFill="1" applyBorder="1" applyProtection="1">
      <protection locked="0"/>
    </xf>
    <xf numFmtId="1" fontId="47" fillId="2" borderId="73" xfId="1" applyNumberFormat="1" applyFont="1" applyFill="1" applyBorder="1" applyProtection="1">
      <protection locked="0"/>
    </xf>
    <xf numFmtId="0" fontId="42" fillId="2" borderId="48" xfId="1" applyFont="1" applyFill="1" applyBorder="1" applyAlignment="1" applyProtection="1">
      <alignment horizontal="center" vertical="center" wrapText="1"/>
      <protection hidden="1"/>
    </xf>
    <xf numFmtId="0" fontId="47" fillId="2" borderId="75" xfId="1" applyFont="1" applyFill="1" applyBorder="1" applyAlignment="1" applyProtection="1">
      <alignment horizontal="center" vertical="center"/>
      <protection hidden="1"/>
    </xf>
    <xf numFmtId="166" fontId="55" fillId="2" borderId="103" xfId="1" applyNumberFormat="1" applyFont="1" applyFill="1" applyBorder="1" applyAlignment="1" applyProtection="1">
      <alignment horizontal="right" vertical="center"/>
      <protection hidden="1"/>
    </xf>
    <xf numFmtId="1" fontId="24" fillId="2" borderId="103" xfId="1" applyNumberFormat="1" applyFont="1" applyFill="1" applyBorder="1" applyAlignment="1" applyProtection="1">
      <alignment horizontal="center" vertical="center"/>
      <protection locked="0"/>
    </xf>
    <xf numFmtId="0" fontId="42" fillId="11" borderId="72" xfId="1" applyFont="1" applyFill="1" applyBorder="1" applyAlignment="1" applyProtection="1">
      <alignment horizontal="center" vertical="center" wrapText="1"/>
      <protection hidden="1"/>
    </xf>
    <xf numFmtId="166" fontId="43" fillId="4" borderId="103" xfId="1" applyNumberFormat="1" applyFont="1" applyFill="1" applyBorder="1" applyAlignment="1" applyProtection="1">
      <alignment horizontal="right" vertical="center"/>
      <protection hidden="1"/>
    </xf>
    <xf numFmtId="1" fontId="47" fillId="4" borderId="74" xfId="1" applyNumberFormat="1" applyFont="1" applyFill="1" applyBorder="1" applyProtection="1">
      <protection locked="0"/>
    </xf>
    <xf numFmtId="1" fontId="47" fillId="4" borderId="73" xfId="1" applyNumberFormat="1" applyFont="1" applyFill="1" applyBorder="1" applyProtection="1">
      <protection locked="0"/>
    </xf>
    <xf numFmtId="166" fontId="55" fillId="4" borderId="103" xfId="1" applyNumberFormat="1" applyFont="1" applyFill="1" applyBorder="1" applyAlignment="1" applyProtection="1">
      <alignment horizontal="right" vertical="center"/>
      <protection hidden="1"/>
    </xf>
    <xf numFmtId="1" fontId="48" fillId="4" borderId="103" xfId="1" applyNumberFormat="1" applyFont="1" applyFill="1" applyBorder="1" applyAlignment="1" applyProtection="1">
      <alignment horizontal="center" vertical="center"/>
      <protection locked="0"/>
    </xf>
    <xf numFmtId="0" fontId="42" fillId="4" borderId="8" xfId="1" applyFont="1" applyFill="1" applyBorder="1" applyAlignment="1">
      <alignment horizontal="center" vertical="center" wrapText="1"/>
    </xf>
    <xf numFmtId="0" fontId="42" fillId="4" borderId="44" xfId="1" applyFont="1" applyFill="1" applyBorder="1" applyAlignment="1" applyProtection="1">
      <alignment horizontal="center" vertical="center" wrapText="1"/>
      <protection hidden="1"/>
    </xf>
    <xf numFmtId="0" fontId="42" fillId="3" borderId="88" xfId="1" applyFont="1" applyFill="1" applyBorder="1" applyAlignment="1" applyProtection="1">
      <alignment horizontal="center" vertical="center" wrapText="1"/>
      <protection hidden="1"/>
    </xf>
    <xf numFmtId="0" fontId="42" fillId="2" borderId="21" xfId="1" applyFont="1" applyFill="1" applyBorder="1" applyAlignment="1">
      <alignment horizontal="center" vertical="center" wrapText="1"/>
    </xf>
    <xf numFmtId="166" fontId="43" fillId="2" borderId="89" xfId="1" applyNumberFormat="1" applyFont="1" applyFill="1" applyBorder="1" applyAlignment="1" applyProtection="1">
      <alignment horizontal="right" vertical="center"/>
      <protection hidden="1"/>
    </xf>
    <xf numFmtId="1" fontId="47" fillId="2" borderId="23" xfId="1" applyNumberFormat="1" applyFont="1" applyFill="1" applyBorder="1" applyProtection="1">
      <protection locked="0"/>
    </xf>
    <xf numFmtId="1" fontId="47" fillId="2" borderId="90" xfId="1" applyNumberFormat="1" applyFont="1" applyFill="1" applyBorder="1" applyProtection="1">
      <protection locked="0"/>
    </xf>
    <xf numFmtId="1" fontId="47" fillId="2" borderId="21" xfId="1" applyNumberFormat="1" applyFont="1" applyFill="1" applyBorder="1" applyProtection="1">
      <protection locked="0"/>
    </xf>
    <xf numFmtId="0" fontId="42" fillId="2" borderId="91" xfId="1" applyFont="1" applyFill="1" applyBorder="1" applyAlignment="1" applyProtection="1">
      <alignment horizontal="center" vertical="center" wrapText="1"/>
      <protection hidden="1"/>
    </xf>
    <xf numFmtId="166" fontId="55" fillId="2" borderId="89" xfId="1" applyNumberFormat="1" applyFont="1" applyFill="1" applyBorder="1" applyAlignment="1" applyProtection="1">
      <alignment horizontal="right" vertical="center"/>
      <protection hidden="1"/>
    </xf>
    <xf numFmtId="1" fontId="48" fillId="2" borderId="89" xfId="1" applyNumberFormat="1" applyFont="1" applyFill="1" applyBorder="1" applyAlignment="1" applyProtection="1">
      <alignment horizontal="center" vertical="center"/>
      <protection locked="0"/>
    </xf>
    <xf numFmtId="0" fontId="47" fillId="2" borderId="93" xfId="1" applyFont="1" applyFill="1" applyBorder="1" applyAlignment="1" applyProtection="1">
      <alignment horizontal="center" vertical="center"/>
      <protection hidden="1"/>
    </xf>
    <xf numFmtId="1" fontId="24" fillId="2" borderId="89" xfId="1" applyNumberFormat="1" applyFont="1" applyFill="1" applyBorder="1" applyAlignment="1" applyProtection="1">
      <alignment horizontal="center" vertical="center"/>
      <protection locked="0"/>
    </xf>
    <xf numFmtId="0" fontId="42" fillId="11" borderId="97" xfId="1" applyFont="1" applyFill="1" applyBorder="1" applyAlignment="1" applyProtection="1">
      <alignment horizontal="center" vertical="center" wrapText="1"/>
      <protection hidden="1"/>
    </xf>
    <xf numFmtId="0" fontId="42" fillId="4" borderId="29" xfId="1" applyFont="1" applyFill="1" applyBorder="1" applyAlignment="1">
      <alignment horizontal="center" vertical="center" wrapText="1"/>
    </xf>
    <xf numFmtId="166" fontId="43" fillId="4" borderId="98" xfId="1" applyNumberFormat="1" applyFont="1" applyFill="1" applyBorder="1" applyAlignment="1" applyProtection="1">
      <alignment horizontal="right" vertical="center"/>
      <protection hidden="1"/>
    </xf>
    <xf numFmtId="1" fontId="47" fillId="4" borderId="31" xfId="1" applyNumberFormat="1" applyFont="1" applyFill="1" applyBorder="1" applyProtection="1">
      <protection locked="0"/>
    </xf>
    <xf numFmtId="1" fontId="47" fillId="4" borderId="99" xfId="1" applyNumberFormat="1" applyFont="1" applyFill="1" applyBorder="1" applyProtection="1">
      <protection locked="0"/>
    </xf>
    <xf numFmtId="1" fontId="47" fillId="4" borderId="29" xfId="1" applyNumberFormat="1" applyFont="1" applyFill="1" applyBorder="1" applyProtection="1">
      <protection locked="0"/>
    </xf>
    <xf numFmtId="0" fontId="42" fillId="4" borderId="100" xfId="1" applyFont="1" applyFill="1" applyBorder="1" applyAlignment="1" applyProtection="1">
      <alignment horizontal="center" vertical="center" wrapText="1"/>
      <protection hidden="1"/>
    </xf>
    <xf numFmtId="166" fontId="55" fillId="4" borderId="98" xfId="1" applyNumberFormat="1" applyFont="1" applyFill="1" applyBorder="1" applyAlignment="1" applyProtection="1">
      <alignment horizontal="right" vertical="center"/>
      <protection hidden="1"/>
    </xf>
    <xf numFmtId="1" fontId="48" fillId="4" borderId="98" xfId="1" applyNumberFormat="1" applyFont="1" applyFill="1" applyBorder="1" applyAlignment="1" applyProtection="1">
      <alignment horizontal="center" vertical="center"/>
      <protection locked="0"/>
    </xf>
    <xf numFmtId="0" fontId="47" fillId="4" borderId="102" xfId="1" applyFont="1" applyFill="1" applyBorder="1" applyAlignment="1" applyProtection="1">
      <alignment horizontal="center" vertical="center"/>
      <protection hidden="1"/>
    </xf>
    <xf numFmtId="1" fontId="24" fillId="4" borderId="98" xfId="1" applyNumberFormat="1" applyFont="1" applyFill="1" applyBorder="1" applyAlignment="1" applyProtection="1">
      <alignment horizontal="center" vertical="center"/>
      <protection locked="0"/>
    </xf>
    <xf numFmtId="0" fontId="47" fillId="4" borderId="75" xfId="1" applyFont="1" applyFill="1" applyBorder="1" applyAlignment="1" applyProtection="1">
      <alignment horizontal="center" vertical="center"/>
      <protection hidden="1"/>
    </xf>
    <xf numFmtId="1" fontId="24" fillId="4" borderId="103" xfId="1" applyNumberFormat="1" applyFont="1" applyFill="1" applyBorder="1" applyAlignment="1" applyProtection="1">
      <alignment horizontal="center" vertical="center"/>
      <protection locked="0"/>
    </xf>
    <xf numFmtId="1" fontId="48" fillId="2" borderId="103" xfId="1" applyNumberFormat="1" applyFont="1" applyFill="1" applyBorder="1" applyAlignment="1" applyProtection="1">
      <alignment horizontal="center" vertical="center"/>
      <protection locked="0"/>
    </xf>
    <xf numFmtId="0" fontId="47" fillId="2" borderId="102" xfId="1" applyFont="1" applyFill="1" applyBorder="1" applyAlignment="1" applyProtection="1">
      <alignment horizontal="center" vertical="center"/>
      <protection hidden="1"/>
    </xf>
    <xf numFmtId="1" fontId="24" fillId="2" borderId="98" xfId="1" applyNumberFormat="1" applyFont="1" applyFill="1" applyBorder="1" applyAlignment="1" applyProtection="1">
      <alignment horizontal="center" vertical="center"/>
      <protection locked="0"/>
    </xf>
    <xf numFmtId="0" fontId="42" fillId="4" borderId="3" xfId="1" applyFont="1" applyFill="1" applyBorder="1" applyAlignment="1">
      <alignment horizontal="center" vertical="center" wrapText="1"/>
    </xf>
    <xf numFmtId="0" fontId="42" fillId="3" borderId="6" xfId="1" applyFont="1" applyFill="1" applyBorder="1" applyAlignment="1" applyProtection="1">
      <alignment horizontal="center" vertical="center" wrapText="1"/>
      <protection hidden="1"/>
    </xf>
    <xf numFmtId="0" fontId="42" fillId="2" borderId="12" xfId="1" applyFont="1" applyFill="1" applyBorder="1" applyAlignment="1">
      <alignment horizontal="center" vertical="center" wrapText="1"/>
    </xf>
    <xf numFmtId="166" fontId="43" fillId="2" borderId="105" xfId="1" applyNumberFormat="1" applyFont="1" applyFill="1" applyBorder="1" applyAlignment="1" applyProtection="1">
      <alignment horizontal="right" vertical="center"/>
      <protection hidden="1"/>
    </xf>
    <xf numFmtId="1" fontId="47" fillId="2" borderId="33" xfId="1" applyNumberFormat="1" applyFont="1" applyFill="1" applyBorder="1" applyProtection="1">
      <protection locked="0"/>
    </xf>
    <xf numFmtId="1" fontId="47" fillId="2" borderId="7" xfId="1" applyNumberFormat="1" applyFont="1" applyFill="1" applyBorder="1" applyProtection="1">
      <protection locked="0"/>
    </xf>
    <xf numFmtId="1" fontId="47" fillId="2" borderId="12" xfId="1" applyNumberFormat="1" applyFont="1" applyFill="1" applyBorder="1" applyProtection="1">
      <protection locked="0"/>
    </xf>
    <xf numFmtId="0" fontId="42" fillId="2" borderId="106" xfId="1" applyFont="1" applyFill="1" applyBorder="1" applyAlignment="1" applyProtection="1">
      <alignment horizontal="center" vertical="center" wrapText="1"/>
      <protection hidden="1"/>
    </xf>
    <xf numFmtId="166" fontId="55" fillId="2" borderId="105" xfId="1" applyNumberFormat="1" applyFont="1" applyFill="1" applyBorder="1" applyAlignment="1" applyProtection="1">
      <alignment horizontal="right" vertical="center"/>
      <protection hidden="1"/>
    </xf>
    <xf numFmtId="1" fontId="48" fillId="2" borderId="105" xfId="1" applyNumberFormat="1" applyFont="1" applyFill="1" applyBorder="1" applyAlignment="1" applyProtection="1">
      <alignment horizontal="center" vertical="center"/>
      <protection locked="0"/>
    </xf>
    <xf numFmtId="0" fontId="47" fillId="2" borderId="105" xfId="1" applyFont="1" applyFill="1" applyBorder="1" applyAlignment="1" applyProtection="1">
      <alignment horizontal="center" vertical="center"/>
      <protection hidden="1"/>
    </xf>
    <xf numFmtId="1" fontId="24" fillId="2" borderId="105" xfId="1" applyNumberFormat="1" applyFont="1" applyFill="1" applyBorder="1" applyAlignment="1" applyProtection="1">
      <alignment horizontal="center" vertical="center"/>
      <protection locked="0"/>
    </xf>
    <xf numFmtId="0" fontId="42" fillId="2" borderId="0" xfId="1" applyFont="1" applyFill="1" applyAlignment="1" applyProtection="1">
      <alignment horizontal="center" vertical="center" wrapText="1"/>
      <protection hidden="1"/>
    </xf>
    <xf numFmtId="0" fontId="42" fillId="2" borderId="0" xfId="1" applyFont="1" applyFill="1" applyAlignment="1">
      <alignment horizontal="center" vertical="center" wrapText="1"/>
    </xf>
    <xf numFmtId="166" fontId="42" fillId="2" borderId="0" xfId="1" applyNumberFormat="1" applyFont="1" applyFill="1" applyAlignment="1">
      <alignment horizontal="center" vertical="center" wrapText="1"/>
    </xf>
    <xf numFmtId="1" fontId="47" fillId="2" borderId="0" xfId="1" applyNumberFormat="1" applyFont="1" applyFill="1" applyProtection="1">
      <protection locked="0"/>
    </xf>
    <xf numFmtId="166" fontId="55" fillId="2" borderId="0" xfId="1" applyNumberFormat="1" applyFont="1" applyFill="1" applyAlignment="1" applyProtection="1">
      <alignment horizontal="right" vertical="center"/>
      <protection hidden="1"/>
    </xf>
    <xf numFmtId="1" fontId="48" fillId="2" borderId="0" xfId="1" applyNumberFormat="1" applyFont="1" applyFill="1" applyAlignment="1" applyProtection="1">
      <alignment horizontal="center" vertical="center"/>
      <protection locked="0"/>
    </xf>
    <xf numFmtId="0" fontId="35" fillId="2" borderId="0" xfId="1" applyFont="1" applyFill="1" applyAlignment="1">
      <alignment vertical="center"/>
    </xf>
    <xf numFmtId="0" fontId="47" fillId="2" borderId="0" xfId="1" applyFont="1" applyFill="1" applyAlignment="1" applyProtection="1">
      <alignment horizontal="center" vertical="center"/>
      <protection hidden="1"/>
    </xf>
    <xf numFmtId="1" fontId="24" fillId="2" borderId="0" xfId="1" applyNumberFormat="1" applyFont="1" applyFill="1" applyAlignment="1" applyProtection="1">
      <alignment horizontal="center" vertical="center"/>
      <protection locked="0"/>
    </xf>
    <xf numFmtId="0" fontId="42" fillId="12" borderId="5" xfId="1" applyFont="1" applyFill="1" applyBorder="1" applyAlignment="1" applyProtection="1">
      <alignment horizontal="center" vertical="center" wrapText="1"/>
      <protection hidden="1"/>
    </xf>
    <xf numFmtId="0" fontId="42" fillId="6" borderId="40" xfId="1" applyFont="1" applyFill="1" applyBorder="1" applyAlignment="1">
      <alignment horizontal="center" vertical="center" wrapText="1"/>
    </xf>
    <xf numFmtId="166" fontId="43" fillId="6" borderId="43" xfId="1" applyNumberFormat="1" applyFont="1" applyFill="1" applyBorder="1" applyAlignment="1" applyProtection="1">
      <alignment horizontal="right" vertical="center"/>
      <protection hidden="1"/>
    </xf>
    <xf numFmtId="1" fontId="47" fillId="6" borderId="84" xfId="1" applyNumberFormat="1" applyFont="1" applyFill="1" applyBorder="1" applyProtection="1">
      <protection locked="0"/>
    </xf>
    <xf numFmtId="1" fontId="47" fillId="6" borderId="2" xfId="1" applyNumberFormat="1" applyFont="1" applyFill="1" applyBorder="1" applyProtection="1">
      <protection locked="0"/>
    </xf>
    <xf numFmtId="1" fontId="47" fillId="6" borderId="40" xfId="1" applyNumberFormat="1" applyFont="1" applyFill="1" applyBorder="1" applyProtection="1">
      <protection locked="0"/>
    </xf>
    <xf numFmtId="0" fontId="42" fillId="6" borderId="1" xfId="1" applyFont="1" applyFill="1" applyBorder="1" applyAlignment="1" applyProtection="1">
      <alignment horizontal="center" vertical="center" wrapText="1"/>
      <protection hidden="1"/>
    </xf>
    <xf numFmtId="166" fontId="55" fillId="6" borderId="43" xfId="1" applyNumberFormat="1" applyFont="1" applyFill="1" applyBorder="1" applyAlignment="1" applyProtection="1">
      <alignment horizontal="right" vertical="center"/>
      <protection hidden="1"/>
    </xf>
    <xf numFmtId="1" fontId="48" fillId="6" borderId="43" xfId="1" applyNumberFormat="1" applyFont="1" applyFill="1" applyBorder="1" applyAlignment="1" applyProtection="1">
      <alignment horizontal="center" vertical="center"/>
      <protection locked="0"/>
    </xf>
    <xf numFmtId="0" fontId="47" fillId="13" borderId="43" xfId="1" applyFont="1" applyFill="1" applyBorder="1" applyAlignment="1" applyProtection="1">
      <alignment horizontal="center" vertical="center"/>
      <protection hidden="1"/>
    </xf>
    <xf numFmtId="166" fontId="55" fillId="13" borderId="43" xfId="1" applyNumberFormat="1" applyFont="1" applyFill="1" applyBorder="1" applyAlignment="1" applyProtection="1">
      <alignment horizontal="right" vertical="center"/>
      <protection hidden="1"/>
    </xf>
    <xf numFmtId="1" fontId="24" fillId="13" borderId="43" xfId="1" applyNumberFormat="1" applyFont="1" applyFill="1" applyBorder="1" applyAlignment="1" applyProtection="1">
      <alignment horizontal="center" vertical="center"/>
      <protection locked="0"/>
    </xf>
    <xf numFmtId="0" fontId="47" fillId="6" borderId="43" xfId="1" applyFont="1" applyFill="1" applyBorder="1" applyAlignment="1" applyProtection="1">
      <alignment horizontal="center" vertical="center"/>
      <protection hidden="1"/>
    </xf>
    <xf numFmtId="1" fontId="24" fillId="6" borderId="43" xfId="1" applyNumberFormat="1" applyFont="1" applyFill="1" applyBorder="1" applyAlignment="1" applyProtection="1">
      <alignment horizontal="center" vertical="center"/>
      <protection locked="0"/>
    </xf>
    <xf numFmtId="0" fontId="47" fillId="0" borderId="14" xfId="1" applyFont="1" applyBorder="1" applyAlignment="1" applyProtection="1">
      <alignment horizontal="center" vertical="center"/>
      <protection hidden="1"/>
    </xf>
    <xf numFmtId="166" fontId="55" fillId="0" borderId="46" xfId="1" applyNumberFormat="1" applyFont="1" applyBorder="1" applyAlignment="1" applyProtection="1">
      <alignment horizontal="right" vertical="center"/>
      <protection hidden="1"/>
    </xf>
    <xf numFmtId="1" fontId="24" fillId="0" borderId="46" xfId="1" applyNumberFormat="1" applyFont="1" applyBorder="1" applyAlignment="1" applyProtection="1">
      <alignment horizontal="center" vertical="center"/>
      <protection locked="0"/>
    </xf>
    <xf numFmtId="0" fontId="42" fillId="12" borderId="4" xfId="1" applyFont="1" applyFill="1" applyBorder="1" applyAlignment="1" applyProtection="1">
      <alignment horizontal="center" vertical="center" wrapText="1"/>
      <protection hidden="1"/>
    </xf>
    <xf numFmtId="0" fontId="42" fillId="6" borderId="8" xfId="1" applyFont="1" applyFill="1" applyBorder="1" applyAlignment="1">
      <alignment horizontal="center" vertical="center" wrapText="1"/>
    </xf>
    <xf numFmtId="166" fontId="43" fillId="6" borderId="46" xfId="1" applyNumberFormat="1" applyFont="1" applyFill="1" applyBorder="1" applyAlignment="1" applyProtection="1">
      <alignment horizontal="right" vertical="center"/>
      <protection hidden="1"/>
    </xf>
    <xf numFmtId="1" fontId="47" fillId="6" borderId="15" xfId="1" applyNumberFormat="1" applyFont="1" applyFill="1" applyBorder="1" applyProtection="1">
      <protection locked="0"/>
    </xf>
    <xf numFmtId="1" fontId="47" fillId="6" borderId="3" xfId="1" applyNumberFormat="1" applyFont="1" applyFill="1" applyBorder="1" applyProtection="1">
      <protection locked="0"/>
    </xf>
    <xf numFmtId="1" fontId="47" fillId="6" borderId="8" xfId="1" applyNumberFormat="1" applyFont="1" applyFill="1" applyBorder="1" applyProtection="1">
      <protection locked="0"/>
    </xf>
    <xf numFmtId="166" fontId="55" fillId="6" borderId="46" xfId="1" applyNumberFormat="1" applyFont="1" applyFill="1" applyBorder="1" applyAlignment="1" applyProtection="1">
      <alignment horizontal="right" vertical="center"/>
      <protection hidden="1"/>
    </xf>
    <xf numFmtId="1" fontId="48" fillId="6" borderId="46" xfId="1" applyNumberFormat="1" applyFont="1" applyFill="1" applyBorder="1" applyAlignment="1" applyProtection="1">
      <alignment horizontal="center" vertical="center"/>
      <protection locked="0"/>
    </xf>
    <xf numFmtId="0" fontId="47" fillId="6" borderId="14" xfId="1" applyFont="1" applyFill="1" applyBorder="1" applyAlignment="1" applyProtection="1">
      <alignment horizontal="center" vertical="center"/>
      <protection hidden="1"/>
    </xf>
    <xf numFmtId="1" fontId="24" fillId="6" borderId="46" xfId="1" applyNumberFormat="1" applyFont="1" applyFill="1" applyBorder="1" applyAlignment="1" applyProtection="1">
      <alignment horizontal="center" vertical="center"/>
      <protection locked="0"/>
    </xf>
    <xf numFmtId="0" fontId="42" fillId="12" borderId="4" xfId="1" applyFont="1" applyFill="1" applyBorder="1" applyAlignment="1" applyProtection="1">
      <alignment horizontal="center" vertical="center" wrapText="1"/>
      <protection locked="0"/>
    </xf>
    <xf numFmtId="0" fontId="42" fillId="6" borderId="44" xfId="1" applyFont="1" applyFill="1" applyBorder="1" applyAlignment="1" applyProtection="1">
      <alignment horizontal="center" vertical="center" wrapText="1"/>
      <protection hidden="1"/>
    </xf>
    <xf numFmtId="1" fontId="25" fillId="6" borderId="46" xfId="1" applyNumberFormat="1" applyFont="1" applyFill="1" applyBorder="1" applyAlignment="1" applyProtection="1">
      <alignment horizontal="center" vertical="center"/>
      <protection locked="0"/>
    </xf>
    <xf numFmtId="0" fontId="42" fillId="3" borderId="4" xfId="1" applyFont="1" applyFill="1" applyBorder="1" applyAlignment="1" applyProtection="1">
      <alignment horizontal="center" vertical="center" wrapText="1"/>
      <protection locked="0"/>
    </xf>
    <xf numFmtId="0" fontId="42" fillId="3" borderId="6" xfId="1" applyFont="1" applyFill="1" applyBorder="1" applyAlignment="1" applyProtection="1">
      <alignment horizontal="center" vertical="center" wrapText="1"/>
      <protection locked="0"/>
    </xf>
    <xf numFmtId="0" fontId="47" fillId="2" borderId="28" xfId="1" applyFont="1" applyFill="1" applyBorder="1" applyAlignment="1" applyProtection="1">
      <alignment horizontal="center" vertical="center"/>
      <protection hidden="1"/>
    </xf>
    <xf numFmtId="1" fontId="25" fillId="2" borderId="105" xfId="1" applyNumberFormat="1" applyFont="1" applyFill="1" applyBorder="1" applyAlignment="1" applyProtection="1">
      <alignment horizontal="center" vertical="center"/>
      <protection locked="0"/>
    </xf>
    <xf numFmtId="0" fontId="47" fillId="0" borderId="28" xfId="1" applyFont="1" applyBorder="1" applyAlignment="1" applyProtection="1">
      <alignment horizontal="center" vertical="center"/>
      <protection hidden="1"/>
    </xf>
    <xf numFmtId="166" fontId="55" fillId="0" borderId="105" xfId="1" applyNumberFormat="1" applyFont="1" applyBorder="1" applyAlignment="1" applyProtection="1">
      <alignment horizontal="right" vertical="center"/>
      <protection hidden="1"/>
    </xf>
    <xf numFmtId="1" fontId="25" fillId="0" borderId="105" xfId="1" applyNumberFormat="1" applyFont="1" applyBorder="1" applyAlignment="1" applyProtection="1">
      <alignment horizontal="center" vertical="center"/>
      <protection locked="0"/>
    </xf>
    <xf numFmtId="0" fontId="42" fillId="3" borderId="0" xfId="1" applyFont="1" applyFill="1" applyAlignment="1">
      <alignment vertical="center"/>
    </xf>
    <xf numFmtId="3" fontId="47" fillId="2" borderId="52" xfId="1" applyNumberFormat="1" applyFont="1" applyFill="1" applyBorder="1" applyAlignment="1" applyProtection="1">
      <alignment horizontal="center" vertical="center"/>
      <protection hidden="1"/>
    </xf>
    <xf numFmtId="3" fontId="47" fillId="2" borderId="49" xfId="1" applyNumberFormat="1" applyFont="1" applyFill="1" applyBorder="1" applyAlignment="1" applyProtection="1">
      <alignment horizontal="center" vertical="center"/>
      <protection hidden="1"/>
    </xf>
    <xf numFmtId="0" fontId="72" fillId="3" borderId="63" xfId="1" applyFont="1" applyFill="1" applyBorder="1" applyAlignment="1">
      <alignment horizontal="center" vertical="center" wrapText="1"/>
    </xf>
    <xf numFmtId="0" fontId="55" fillId="3" borderId="55" xfId="1" applyFont="1" applyFill="1" applyBorder="1" applyAlignment="1">
      <alignment horizontal="center" vertical="center" wrapText="1"/>
    </xf>
    <xf numFmtId="0" fontId="48" fillId="3" borderId="63" xfId="1" applyFont="1" applyFill="1" applyBorder="1" applyAlignment="1">
      <alignment horizontal="center" vertical="center" wrapText="1"/>
    </xf>
    <xf numFmtId="0" fontId="65" fillId="2" borderId="0" xfId="4" applyFont="1" applyFill="1" applyAlignment="1">
      <alignment horizontal="right"/>
    </xf>
    <xf numFmtId="0" fontId="20" fillId="2" borderId="0" xfId="4" applyFont="1" applyFill="1" applyAlignment="1">
      <alignment horizontal="right"/>
    </xf>
    <xf numFmtId="165" fontId="53" fillId="4" borderId="77" xfId="3" applyNumberFormat="1" applyFont="1" applyFill="1" applyBorder="1" applyAlignment="1">
      <alignment horizontal="left" vertical="center" wrapText="1"/>
    </xf>
    <xf numFmtId="165" fontId="43" fillId="4" borderId="77" xfId="3" applyNumberFormat="1" applyFont="1" applyFill="1" applyBorder="1" applyAlignment="1">
      <alignment horizontal="left" vertical="center" wrapText="1"/>
    </xf>
    <xf numFmtId="165" fontId="53" fillId="0" borderId="77" xfId="3" applyNumberFormat="1" applyFont="1" applyBorder="1" applyAlignment="1">
      <alignment horizontal="left" vertical="center" wrapText="1"/>
    </xf>
    <xf numFmtId="168" fontId="54" fillId="0" borderId="78" xfId="3" applyNumberFormat="1" applyFont="1" applyBorder="1" applyAlignment="1">
      <alignment horizontal="right" vertical="center"/>
    </xf>
    <xf numFmtId="168" fontId="54" fillId="0" borderId="79" xfId="3" applyNumberFormat="1" applyFont="1" applyBorder="1" applyAlignment="1">
      <alignment horizontal="right" vertical="center"/>
    </xf>
    <xf numFmtId="167" fontId="51" fillId="0" borderId="78" xfId="3" applyNumberFormat="1" applyFont="1" applyBorder="1" applyAlignment="1" applyProtection="1">
      <alignment horizontal="center" vertical="center"/>
      <protection hidden="1"/>
    </xf>
    <xf numFmtId="167" fontId="51" fillId="0" borderId="79" xfId="3" applyNumberFormat="1" applyFont="1" applyBorder="1" applyAlignment="1" applyProtection="1">
      <alignment horizontal="center" vertical="center"/>
      <protection hidden="1"/>
    </xf>
    <xf numFmtId="0" fontId="55" fillId="0" borderId="78" xfId="3" applyFont="1" applyBorder="1" applyAlignment="1" applyProtection="1">
      <alignment horizontal="center" vertical="center"/>
      <protection locked="0"/>
    </xf>
    <xf numFmtId="0" fontId="55" fillId="0" borderId="79" xfId="3" applyFont="1" applyBorder="1" applyAlignment="1" applyProtection="1">
      <alignment horizontal="center" vertical="center"/>
      <protection locked="0"/>
    </xf>
    <xf numFmtId="169" fontId="43" fillId="0" borderId="78" xfId="3" applyNumberFormat="1" applyFont="1" applyBorder="1" applyAlignment="1" applyProtection="1">
      <alignment horizontal="center" vertical="center"/>
      <protection hidden="1"/>
    </xf>
    <xf numFmtId="169" fontId="43" fillId="0" borderId="80" xfId="3" applyNumberFormat="1" applyFont="1" applyBorder="1" applyAlignment="1" applyProtection="1">
      <alignment horizontal="center" vertical="center"/>
      <protection hidden="1"/>
    </xf>
    <xf numFmtId="169" fontId="43" fillId="0" borderId="81" xfId="3" applyNumberFormat="1" applyFont="1" applyBorder="1" applyAlignment="1" applyProtection="1">
      <alignment horizontal="center" vertical="center"/>
      <protection hidden="1"/>
    </xf>
    <xf numFmtId="165" fontId="53" fillId="0" borderId="47" xfId="3" applyNumberFormat="1" applyFont="1" applyBorder="1" applyAlignment="1">
      <alignment horizontal="left" vertical="center" wrapText="1"/>
    </xf>
    <xf numFmtId="168" fontId="54" fillId="0" borderId="73" xfId="3" applyNumberFormat="1" applyFont="1" applyBorder="1" applyAlignment="1">
      <alignment horizontal="right" vertical="center"/>
    </xf>
    <xf numFmtId="168" fontId="54" fillId="0" borderId="74" xfId="3" applyNumberFormat="1" applyFont="1" applyBorder="1" applyAlignment="1">
      <alignment horizontal="right" vertical="center"/>
    </xf>
    <xf numFmtId="167" fontId="51" fillId="0" borderId="73" xfId="3" applyNumberFormat="1" applyFont="1" applyBorder="1" applyAlignment="1" applyProtection="1">
      <alignment horizontal="center" vertical="center"/>
      <protection hidden="1"/>
    </xf>
    <xf numFmtId="167" fontId="51" fillId="0" borderId="74" xfId="3" applyNumberFormat="1" applyFont="1" applyBorder="1" applyAlignment="1" applyProtection="1">
      <alignment horizontal="center" vertical="center"/>
      <protection hidden="1"/>
    </xf>
    <xf numFmtId="0" fontId="55" fillId="0" borderId="73" xfId="3" applyFont="1" applyBorder="1" applyAlignment="1" applyProtection="1">
      <alignment horizontal="center" vertical="center"/>
      <protection locked="0"/>
    </xf>
    <xf numFmtId="0" fontId="55" fillId="0" borderId="74" xfId="3" applyFont="1" applyBorder="1" applyAlignment="1" applyProtection="1">
      <alignment horizontal="center" vertical="center"/>
      <protection locked="0"/>
    </xf>
    <xf numFmtId="169" fontId="43" fillId="0" borderId="73" xfId="3" applyNumberFormat="1" applyFont="1" applyBorder="1" applyAlignment="1" applyProtection="1">
      <alignment horizontal="center" vertical="center"/>
      <protection hidden="1"/>
    </xf>
    <xf numFmtId="169" fontId="43" fillId="0" borderId="11" xfId="3" applyNumberFormat="1" applyFont="1" applyBorder="1" applyAlignment="1" applyProtection="1">
      <alignment horizontal="center" vertical="center"/>
      <protection hidden="1"/>
    </xf>
    <xf numFmtId="169" fontId="43" fillId="0" borderId="75" xfId="3" applyNumberFormat="1" applyFont="1" applyBorder="1" applyAlignment="1" applyProtection="1">
      <alignment horizontal="center" vertical="center"/>
      <protection hidden="1"/>
    </xf>
    <xf numFmtId="0" fontId="55" fillId="4" borderId="3" xfId="3" applyFont="1" applyFill="1" applyBorder="1" applyAlignment="1" applyProtection="1">
      <alignment horizontal="center" vertical="center"/>
      <protection locked="0"/>
    </xf>
    <xf numFmtId="169" fontId="43" fillId="4" borderId="8" xfId="3" applyNumberFormat="1" applyFont="1" applyFill="1" applyBorder="1" applyAlignment="1" applyProtection="1">
      <alignment horizontal="center" vertical="center"/>
      <protection hidden="1"/>
    </xf>
    <xf numFmtId="169" fontId="43" fillId="4" borderId="13" xfId="3" applyNumberFormat="1" applyFont="1" applyFill="1" applyBorder="1" applyAlignment="1" applyProtection="1">
      <alignment horizontal="center" vertical="center"/>
      <protection hidden="1"/>
    </xf>
    <xf numFmtId="169" fontId="43" fillId="4" borderId="14" xfId="3" applyNumberFormat="1" applyFont="1" applyFill="1" applyBorder="1" applyAlignment="1" applyProtection="1">
      <alignment horizontal="center" vertical="center"/>
      <protection hidden="1"/>
    </xf>
    <xf numFmtId="0" fontId="55" fillId="4" borderId="8" xfId="3" applyFont="1" applyFill="1" applyBorder="1" applyAlignment="1" applyProtection="1">
      <alignment horizontal="center" vertical="center"/>
      <protection locked="0"/>
    </xf>
    <xf numFmtId="0" fontId="55" fillId="4" borderId="15" xfId="3" applyFont="1" applyFill="1" applyBorder="1" applyAlignment="1" applyProtection="1">
      <alignment horizontal="center" vertical="center"/>
      <protection locked="0"/>
    </xf>
    <xf numFmtId="169" fontId="43" fillId="0" borderId="8" xfId="3" applyNumberFormat="1" applyFont="1" applyBorder="1" applyAlignment="1" applyProtection="1">
      <alignment horizontal="center" vertical="center"/>
      <protection hidden="1"/>
    </xf>
    <xf numFmtId="169" fontId="43" fillId="0" borderId="13" xfId="3" applyNumberFormat="1" applyFont="1" applyBorder="1" applyAlignment="1" applyProtection="1">
      <alignment horizontal="center" vertical="center"/>
      <protection hidden="1"/>
    </xf>
    <xf numFmtId="169" fontId="43" fillId="0" borderId="14" xfId="3" applyNumberFormat="1" applyFont="1" applyBorder="1" applyAlignment="1" applyProtection="1">
      <alignment horizontal="center" vertical="center"/>
      <protection hidden="1"/>
    </xf>
    <xf numFmtId="165" fontId="53" fillId="0" borderId="3" xfId="3" applyNumberFormat="1" applyFont="1" applyBorder="1" applyAlignment="1">
      <alignment horizontal="left" vertical="center" wrapText="1"/>
    </xf>
    <xf numFmtId="168" fontId="54" fillId="0" borderId="8" xfId="3" applyNumberFormat="1" applyFont="1" applyBorder="1" applyAlignment="1">
      <alignment horizontal="right" vertical="center"/>
    </xf>
    <xf numFmtId="168" fontId="54" fillId="0" borderId="15" xfId="3" applyNumberFormat="1" applyFont="1" applyBorder="1" applyAlignment="1">
      <alignment horizontal="right" vertical="center"/>
    </xf>
    <xf numFmtId="167" fontId="51" fillId="0" borderId="8" xfId="3" applyNumberFormat="1" applyFont="1" applyBorder="1" applyAlignment="1" applyProtection="1">
      <alignment horizontal="center" vertical="center"/>
      <protection hidden="1"/>
    </xf>
    <xf numFmtId="167" fontId="51" fillId="0" borderId="15" xfId="3" applyNumberFormat="1" applyFont="1" applyBorder="1" applyAlignment="1" applyProtection="1">
      <alignment horizontal="center" vertical="center"/>
      <protection hidden="1"/>
    </xf>
    <xf numFmtId="0" fontId="55" fillId="0" borderId="8" xfId="3" applyFont="1" applyBorder="1" applyAlignment="1" applyProtection="1">
      <alignment horizontal="center" vertical="center"/>
      <protection locked="0"/>
    </xf>
    <xf numFmtId="0" fontId="55" fillId="0" borderId="15" xfId="3" applyFont="1" applyBorder="1" applyAlignment="1" applyProtection="1">
      <alignment horizontal="center" vertical="center"/>
      <protection locked="0"/>
    </xf>
    <xf numFmtId="0" fontId="42" fillId="2" borderId="68" xfId="3" applyFont="1" applyFill="1" applyBorder="1" applyAlignment="1" applyProtection="1">
      <alignment horizontal="center"/>
      <protection locked="0"/>
    </xf>
    <xf numFmtId="0" fontId="42" fillId="2" borderId="66" xfId="3" applyFont="1" applyFill="1" applyBorder="1" applyAlignment="1">
      <alignment horizontal="right"/>
    </xf>
    <xf numFmtId="0" fontId="42" fillId="2" borderId="0" xfId="3" applyFont="1" applyFill="1" applyAlignment="1">
      <alignment horizontal="right"/>
    </xf>
    <xf numFmtId="0" fontId="46" fillId="2" borderId="82" xfId="3" applyFont="1" applyFill="1" applyBorder="1" applyAlignment="1">
      <alignment horizontal="center"/>
    </xf>
    <xf numFmtId="0" fontId="46" fillId="2" borderId="0" xfId="3" applyFont="1" applyFill="1" applyAlignment="1">
      <alignment horizontal="center"/>
    </xf>
    <xf numFmtId="0" fontId="42" fillId="2" borderId="67" xfId="3" applyFont="1" applyFill="1" applyBorder="1" applyAlignment="1">
      <alignment horizontal="center"/>
    </xf>
    <xf numFmtId="0" fontId="42" fillId="2" borderId="68" xfId="3" applyFont="1" applyFill="1" applyBorder="1" applyAlignment="1">
      <alignment horizontal="center"/>
    </xf>
    <xf numFmtId="0" fontId="42" fillId="2" borderId="69" xfId="3" applyFont="1" applyFill="1" applyBorder="1" applyAlignment="1">
      <alignment horizontal="center"/>
    </xf>
    <xf numFmtId="0" fontId="42" fillId="2" borderId="68" xfId="3" applyFont="1" applyFill="1" applyBorder="1" applyAlignment="1" applyProtection="1">
      <alignment horizontal="left"/>
      <protection locked="0"/>
    </xf>
    <xf numFmtId="0" fontId="42" fillId="2" borderId="70" xfId="3" applyFont="1" applyFill="1" applyBorder="1" applyAlignment="1" applyProtection="1">
      <alignment horizontal="left"/>
      <protection locked="0"/>
    </xf>
    <xf numFmtId="171" fontId="42" fillId="2" borderId="71" xfId="3" applyNumberFormat="1" applyFont="1" applyFill="1" applyBorder="1" applyAlignment="1" applyProtection="1">
      <alignment horizontal="left"/>
      <protection locked="0"/>
    </xf>
    <xf numFmtId="0" fontId="52" fillId="2" borderId="70" xfId="3" applyFont="1" applyFill="1" applyBorder="1" applyAlignment="1">
      <alignment horizontal="left"/>
    </xf>
    <xf numFmtId="170" fontId="42" fillId="2" borderId="70" xfId="3" applyNumberFormat="1" applyFont="1" applyFill="1" applyBorder="1" applyAlignment="1" applyProtection="1">
      <alignment horizontal="left"/>
      <protection locked="0"/>
    </xf>
    <xf numFmtId="169" fontId="43" fillId="4" borderId="2" xfId="3" applyNumberFormat="1" applyFont="1" applyFill="1" applyBorder="1" applyAlignment="1" applyProtection="1">
      <alignment horizontal="center" vertical="center"/>
      <protection hidden="1"/>
    </xf>
    <xf numFmtId="169" fontId="43" fillId="4" borderId="1" xfId="3" applyNumberFormat="1" applyFont="1" applyFill="1" applyBorder="1" applyAlignment="1" applyProtection="1">
      <alignment horizontal="center" vertical="center"/>
      <protection hidden="1"/>
    </xf>
    <xf numFmtId="0" fontId="51" fillId="2" borderId="0" xfId="3" applyFont="1" applyFill="1" applyAlignment="1">
      <alignment horizontal="center" vertical="center" textRotation="90"/>
    </xf>
    <xf numFmtId="169" fontId="43" fillId="4" borderId="73" xfId="3" applyNumberFormat="1" applyFont="1" applyFill="1" applyBorder="1" applyAlignment="1" applyProtection="1">
      <alignment horizontal="center" vertical="center"/>
      <protection hidden="1"/>
    </xf>
    <xf numFmtId="169" fontId="43" fillId="4" borderId="11" xfId="3" applyNumberFormat="1" applyFont="1" applyFill="1" applyBorder="1" applyAlignment="1" applyProtection="1">
      <alignment horizontal="center" vertical="center"/>
      <protection hidden="1"/>
    </xf>
    <xf numFmtId="169" fontId="43" fillId="4" borderId="75" xfId="3" applyNumberFormat="1" applyFont="1" applyFill="1" applyBorder="1" applyAlignment="1" applyProtection="1">
      <alignment horizontal="center" vertical="center"/>
      <protection hidden="1"/>
    </xf>
    <xf numFmtId="168" fontId="54" fillId="4" borderId="47" xfId="3" applyNumberFormat="1" applyFont="1" applyFill="1" applyBorder="1" applyAlignment="1">
      <alignment horizontal="right" vertical="center"/>
    </xf>
    <xf numFmtId="0" fontId="55" fillId="4" borderId="47" xfId="3" applyFont="1" applyFill="1" applyBorder="1" applyAlignment="1" applyProtection="1">
      <alignment horizontal="center" vertical="center"/>
      <protection locked="0"/>
    </xf>
    <xf numFmtId="0" fontId="55" fillId="0" borderId="3" xfId="3" applyFont="1" applyBorder="1" applyAlignment="1" applyProtection="1">
      <alignment horizontal="center" vertical="center"/>
      <protection locked="0"/>
    </xf>
    <xf numFmtId="166" fontId="53" fillId="0" borderId="7" xfId="3" applyNumberFormat="1" applyFont="1" applyBorder="1" applyAlignment="1" applyProtection="1">
      <alignment horizontal="left" vertical="center" wrapText="1"/>
      <protection locked="0"/>
    </xf>
    <xf numFmtId="168" fontId="44" fillId="0" borderId="7" xfId="3" applyNumberFormat="1" applyFont="1" applyBorder="1" applyAlignment="1" applyProtection="1">
      <alignment horizontal="right" vertical="center"/>
      <protection locked="0"/>
    </xf>
    <xf numFmtId="167" fontId="51" fillId="0" borderId="12" xfId="3" applyNumberFormat="1" applyFont="1" applyBorder="1" applyAlignment="1" applyProtection="1">
      <alignment horizontal="center" vertical="center"/>
      <protection hidden="1"/>
    </xf>
    <xf numFmtId="167" fontId="51" fillId="0" borderId="33" xfId="3" applyNumberFormat="1" applyFont="1" applyBorder="1" applyAlignment="1" applyProtection="1">
      <alignment horizontal="center" vertical="center"/>
      <protection hidden="1"/>
    </xf>
    <xf numFmtId="169" fontId="43" fillId="0" borderId="12" xfId="3" applyNumberFormat="1" applyFont="1" applyBorder="1" applyAlignment="1" applyProtection="1">
      <alignment horizontal="center" vertical="center"/>
      <protection hidden="1"/>
    </xf>
    <xf numFmtId="169" fontId="43" fillId="0" borderId="34" xfId="3" applyNumberFormat="1" applyFont="1" applyBorder="1" applyAlignment="1" applyProtection="1">
      <alignment horizontal="center" vertical="center"/>
      <protection hidden="1"/>
    </xf>
    <xf numFmtId="169" fontId="43" fillId="0" borderId="28" xfId="3" applyNumberFormat="1" applyFont="1" applyBorder="1" applyAlignment="1" applyProtection="1">
      <alignment horizontal="center" vertical="center"/>
      <protection hidden="1"/>
    </xf>
    <xf numFmtId="0" fontId="55" fillId="0" borderId="7" xfId="3" applyFont="1" applyBorder="1" applyAlignment="1" applyProtection="1">
      <alignment horizontal="center" vertical="center"/>
      <protection locked="0"/>
    </xf>
    <xf numFmtId="168" fontId="54" fillId="4" borderId="77" xfId="3" applyNumberFormat="1" applyFont="1" applyFill="1" applyBorder="1" applyAlignment="1">
      <alignment horizontal="right" vertical="center"/>
    </xf>
    <xf numFmtId="167" fontId="51" fillId="4" borderId="78" xfId="3" applyNumberFormat="1" applyFont="1" applyFill="1" applyBorder="1" applyAlignment="1" applyProtection="1">
      <alignment horizontal="center" vertical="center"/>
      <protection hidden="1"/>
    </xf>
    <xf numFmtId="167" fontId="51" fillId="4" borderId="79" xfId="3" applyNumberFormat="1" applyFont="1" applyFill="1" applyBorder="1" applyAlignment="1" applyProtection="1">
      <alignment horizontal="center" vertical="center"/>
      <protection hidden="1"/>
    </xf>
    <xf numFmtId="167" fontId="51" fillId="4" borderId="8" xfId="3" applyNumberFormat="1" applyFont="1" applyFill="1" applyBorder="1" applyAlignment="1" applyProtection="1">
      <alignment horizontal="center" vertical="center"/>
      <protection hidden="1"/>
    </xf>
    <xf numFmtId="167" fontId="51" fillId="4" borderId="15" xfId="3" applyNumberFormat="1" applyFont="1" applyFill="1" applyBorder="1" applyAlignment="1" applyProtection="1">
      <alignment horizontal="center" vertical="center"/>
      <protection hidden="1"/>
    </xf>
    <xf numFmtId="169" fontId="43" fillId="6" borderId="8" xfId="3" applyNumberFormat="1" applyFont="1" applyFill="1" applyBorder="1" applyAlignment="1" applyProtection="1">
      <alignment horizontal="center" vertical="center"/>
      <protection hidden="1"/>
    </xf>
    <xf numFmtId="169" fontId="43" fillId="6" borderId="13" xfId="3" applyNumberFormat="1" applyFont="1" applyFill="1" applyBorder="1" applyAlignment="1" applyProtection="1">
      <alignment horizontal="center" vertical="center"/>
      <protection hidden="1"/>
    </xf>
    <xf numFmtId="169" fontId="43" fillId="6" borderId="14" xfId="3" applyNumberFormat="1" applyFont="1" applyFill="1" applyBorder="1" applyAlignment="1" applyProtection="1">
      <alignment horizontal="center" vertical="center"/>
      <protection hidden="1"/>
    </xf>
    <xf numFmtId="167" fontId="51" fillId="6" borderId="40" xfId="3" applyNumberFormat="1" applyFont="1" applyFill="1" applyBorder="1" applyAlignment="1" applyProtection="1">
      <alignment horizontal="center" vertical="center"/>
      <protection hidden="1"/>
    </xf>
    <xf numFmtId="167" fontId="51" fillId="6" borderId="84" xfId="3" applyNumberFormat="1" applyFont="1" applyFill="1" applyBorder="1" applyAlignment="1" applyProtection="1">
      <alignment horizontal="center" vertical="center"/>
      <protection hidden="1"/>
    </xf>
    <xf numFmtId="0" fontId="55" fillId="6" borderId="2" xfId="3" applyFont="1" applyFill="1" applyBorder="1" applyAlignment="1" applyProtection="1">
      <alignment horizontal="center" vertical="center"/>
      <protection locked="0"/>
    </xf>
    <xf numFmtId="0" fontId="55" fillId="0" borderId="12" xfId="3" applyFont="1" applyBorder="1" applyAlignment="1" applyProtection="1">
      <alignment horizontal="center" vertical="center"/>
      <protection locked="0"/>
    </xf>
    <xf numFmtId="0" fontId="55" fillId="0" borderId="33" xfId="3" applyFont="1" applyBorder="1" applyAlignment="1" applyProtection="1">
      <alignment horizontal="center" vertical="center"/>
      <protection locked="0"/>
    </xf>
    <xf numFmtId="165" fontId="53" fillId="4" borderId="3" xfId="3" applyNumberFormat="1" applyFont="1" applyFill="1" applyBorder="1" applyAlignment="1">
      <alignment horizontal="left" vertical="center" wrapText="1"/>
    </xf>
    <xf numFmtId="168" fontId="54" fillId="4" borderId="3" xfId="3" applyNumberFormat="1" applyFont="1" applyFill="1" applyBorder="1" applyAlignment="1">
      <alignment horizontal="right" vertical="center"/>
    </xf>
    <xf numFmtId="165" fontId="53" fillId="0" borderId="7" xfId="3" applyNumberFormat="1" applyFont="1" applyBorder="1" applyAlignment="1">
      <alignment horizontal="left" vertical="center" wrapText="1"/>
    </xf>
    <xf numFmtId="168" fontId="54" fillId="0" borderId="12" xfId="3" applyNumberFormat="1" applyFont="1" applyBorder="1" applyAlignment="1">
      <alignment horizontal="right" vertical="center"/>
    </xf>
    <xf numFmtId="168" fontId="54" fillId="0" borderId="33" xfId="3" applyNumberFormat="1" applyFont="1" applyBorder="1" applyAlignment="1">
      <alignment horizontal="right" vertical="center"/>
    </xf>
    <xf numFmtId="169" fontId="43" fillId="4" borderId="78" xfId="3" applyNumberFormat="1" applyFont="1" applyFill="1" applyBorder="1" applyAlignment="1" applyProtection="1">
      <alignment horizontal="center" vertical="center"/>
      <protection hidden="1"/>
    </xf>
    <xf numFmtId="169" fontId="43" fillId="4" borderId="80" xfId="3" applyNumberFormat="1" applyFont="1" applyFill="1" applyBorder="1" applyAlignment="1" applyProtection="1">
      <alignment horizontal="center" vertical="center"/>
      <protection hidden="1"/>
    </xf>
    <xf numFmtId="169" fontId="43" fillId="4" borderId="81" xfId="3" applyNumberFormat="1" applyFont="1" applyFill="1" applyBorder="1" applyAlignment="1" applyProtection="1">
      <alignment horizontal="center" vertical="center"/>
      <protection hidden="1"/>
    </xf>
    <xf numFmtId="0" fontId="55" fillId="4" borderId="77" xfId="3" applyFont="1" applyFill="1" applyBorder="1" applyAlignment="1" applyProtection="1">
      <alignment horizontal="center" vertical="center"/>
      <protection locked="0"/>
    </xf>
    <xf numFmtId="0" fontId="55" fillId="0" borderId="47" xfId="3" applyFont="1" applyBorder="1" applyAlignment="1" applyProtection="1">
      <alignment horizontal="center" vertical="center"/>
      <protection locked="0"/>
    </xf>
    <xf numFmtId="168" fontId="54" fillId="0" borderId="3" xfId="3" applyNumberFormat="1" applyFont="1" applyBorder="1" applyAlignment="1">
      <alignment horizontal="right" vertical="center"/>
    </xf>
    <xf numFmtId="0" fontId="48" fillId="0" borderId="16" xfId="3" applyFont="1" applyBorder="1" applyAlignment="1">
      <alignment horizontal="center" vertical="center"/>
    </xf>
    <xf numFmtId="165" fontId="53" fillId="4" borderId="2" xfId="3" applyNumberFormat="1" applyFont="1" applyFill="1" applyBorder="1" applyAlignment="1">
      <alignment horizontal="left" vertical="center" wrapText="1"/>
    </xf>
    <xf numFmtId="165" fontId="43" fillId="4" borderId="2" xfId="3" applyNumberFormat="1" applyFont="1" applyFill="1" applyBorder="1" applyAlignment="1">
      <alignment horizontal="left" vertical="center" wrapText="1"/>
    </xf>
    <xf numFmtId="168" fontId="54" fillId="4" borderId="2" xfId="3" applyNumberFormat="1" applyFont="1" applyFill="1" applyBorder="1" applyAlignment="1">
      <alignment horizontal="right" vertical="center"/>
    </xf>
    <xf numFmtId="167" fontId="51" fillId="4" borderId="2" xfId="3" applyNumberFormat="1" applyFont="1" applyFill="1" applyBorder="1" applyAlignment="1" applyProtection="1">
      <alignment horizontal="center" vertical="center"/>
      <protection hidden="1"/>
    </xf>
    <xf numFmtId="165" fontId="53" fillId="4" borderId="47" xfId="3" applyNumberFormat="1" applyFont="1" applyFill="1" applyBorder="1" applyAlignment="1">
      <alignment horizontal="left" vertical="center" wrapText="1"/>
    </xf>
    <xf numFmtId="165" fontId="43" fillId="4" borderId="3" xfId="3" applyNumberFormat="1" applyFont="1" applyFill="1" applyBorder="1" applyAlignment="1">
      <alignment horizontal="left" vertical="center" wrapText="1"/>
    </xf>
    <xf numFmtId="165" fontId="62" fillId="0" borderId="3" xfId="3" applyNumberFormat="1" applyFont="1" applyBorder="1" applyAlignment="1">
      <alignment horizontal="left" vertical="center" wrapText="1"/>
    </xf>
    <xf numFmtId="165" fontId="55" fillId="0" borderId="3" xfId="3" applyNumberFormat="1" applyFont="1" applyBorder="1" applyAlignment="1">
      <alignment horizontal="left" vertical="center" wrapText="1"/>
    </xf>
    <xf numFmtId="168" fontId="64" fillId="0" borderId="3" xfId="3" applyNumberFormat="1" applyFont="1" applyBorder="1" applyAlignment="1">
      <alignment horizontal="right" vertical="center"/>
    </xf>
    <xf numFmtId="167" fontId="51" fillId="4" borderId="73" xfId="3" applyNumberFormat="1" applyFont="1" applyFill="1" applyBorder="1" applyAlignment="1" applyProtection="1">
      <alignment horizontal="center" vertical="center"/>
      <protection hidden="1"/>
    </xf>
    <xf numFmtId="167" fontId="51" fillId="4" borderId="74" xfId="3" applyNumberFormat="1" applyFont="1" applyFill="1" applyBorder="1" applyAlignment="1" applyProtection="1">
      <alignment horizontal="center" vertical="center"/>
      <protection hidden="1"/>
    </xf>
    <xf numFmtId="169" fontId="55" fillId="0" borderId="8" xfId="3" applyNumberFormat="1" applyFont="1" applyBorder="1" applyAlignment="1" applyProtection="1">
      <alignment horizontal="center" vertical="center"/>
      <protection hidden="1"/>
    </xf>
    <xf numFmtId="169" fontId="55" fillId="0" borderId="13" xfId="3" applyNumberFormat="1" applyFont="1" applyBorder="1" applyAlignment="1" applyProtection="1">
      <alignment horizontal="center" vertical="center"/>
      <protection hidden="1"/>
    </xf>
    <xf numFmtId="169" fontId="55" fillId="0" borderId="14" xfId="3" applyNumberFormat="1" applyFont="1" applyBorder="1" applyAlignment="1" applyProtection="1">
      <alignment horizontal="center" vertical="center"/>
      <protection hidden="1"/>
    </xf>
    <xf numFmtId="168" fontId="54" fillId="4" borderId="8" xfId="3" applyNumberFormat="1" applyFont="1" applyFill="1" applyBorder="1" applyAlignment="1">
      <alignment horizontal="right" vertical="center"/>
    </xf>
    <xf numFmtId="168" fontId="54" fillId="4" borderId="15" xfId="3" applyNumberFormat="1" applyFont="1" applyFill="1" applyBorder="1" applyAlignment="1">
      <alignment horizontal="right" vertical="center"/>
    </xf>
    <xf numFmtId="0" fontId="51" fillId="4" borderId="29" xfId="3" applyFont="1" applyFill="1" applyBorder="1" applyAlignment="1">
      <alignment horizontal="center" vertical="center" wrapText="1"/>
    </xf>
    <xf numFmtId="0" fontId="51" fillId="4" borderId="30" xfId="3" applyFont="1" applyFill="1" applyBorder="1" applyAlignment="1">
      <alignment horizontal="center" vertical="center" wrapText="1"/>
    </xf>
    <xf numFmtId="0" fontId="51" fillId="4" borderId="31" xfId="3" applyFont="1" applyFill="1" applyBorder="1" applyAlignment="1">
      <alignment horizontal="center" vertical="center" wrapText="1"/>
    </xf>
    <xf numFmtId="0" fontId="55" fillId="2" borderId="26" xfId="3" applyFont="1" applyFill="1" applyBorder="1" applyAlignment="1">
      <alignment horizontal="center" vertical="center"/>
    </xf>
    <xf numFmtId="0" fontId="55" fillId="2" borderId="27" xfId="3" applyFont="1" applyFill="1" applyBorder="1" applyAlignment="1">
      <alignment horizontal="center" vertical="center"/>
    </xf>
    <xf numFmtId="0" fontId="41" fillId="2" borderId="19" xfId="3" applyFont="1" applyFill="1" applyBorder="1" applyAlignment="1" applyProtection="1">
      <alignment horizontal="center" vertical="center"/>
      <protection hidden="1"/>
    </xf>
    <xf numFmtId="0" fontId="41" fillId="2" borderId="20" xfId="3" applyFont="1" applyFill="1" applyBorder="1" applyAlignment="1" applyProtection="1">
      <alignment horizontal="center" vertical="center"/>
      <protection hidden="1"/>
    </xf>
    <xf numFmtId="0" fontId="55" fillId="6" borderId="3" xfId="3" applyFont="1" applyFill="1" applyBorder="1" applyAlignment="1" applyProtection="1">
      <alignment horizontal="center" vertical="center"/>
      <protection locked="0"/>
    </xf>
    <xf numFmtId="0" fontId="55" fillId="2" borderId="24" xfId="3" applyFont="1" applyFill="1" applyBorder="1" applyAlignment="1" applyProtection="1">
      <alignment horizontal="center" vertical="center"/>
      <protection hidden="1"/>
    </xf>
    <xf numFmtId="0" fontId="55" fillId="2" borderId="25" xfId="3" applyFont="1" applyFill="1" applyBorder="1" applyAlignment="1" applyProtection="1">
      <alignment horizontal="center" vertical="center"/>
      <protection hidden="1"/>
    </xf>
    <xf numFmtId="0" fontId="55" fillId="2" borderId="26" xfId="3" applyFont="1" applyFill="1" applyBorder="1" applyAlignment="1" applyProtection="1">
      <alignment horizontal="center" vertical="center"/>
      <protection hidden="1"/>
    </xf>
    <xf numFmtId="0" fontId="55" fillId="2" borderId="27" xfId="3" applyFont="1" applyFill="1" applyBorder="1" applyAlignment="1" applyProtection="1">
      <alignment horizontal="center" vertical="center"/>
      <protection hidden="1"/>
    </xf>
    <xf numFmtId="165" fontId="53" fillId="6" borderId="2" xfId="3" applyNumberFormat="1" applyFont="1" applyFill="1" applyBorder="1" applyAlignment="1">
      <alignment horizontal="left" vertical="center" wrapText="1"/>
    </xf>
    <xf numFmtId="165" fontId="53" fillId="6" borderId="47" xfId="3" applyNumberFormat="1" applyFont="1" applyFill="1" applyBorder="1" applyAlignment="1">
      <alignment horizontal="left" vertical="center" wrapText="1"/>
    </xf>
    <xf numFmtId="0" fontId="59" fillId="5" borderId="0" xfId="3" applyFont="1" applyFill="1" applyAlignment="1">
      <alignment horizontal="center"/>
    </xf>
    <xf numFmtId="0" fontId="48" fillId="5" borderId="0" xfId="3" applyFont="1" applyFill="1" applyAlignment="1">
      <alignment horizontal="left"/>
    </xf>
    <xf numFmtId="0" fontId="48" fillId="5" borderId="0" xfId="3" applyFont="1" applyFill="1" applyAlignment="1">
      <alignment horizontal="center"/>
    </xf>
    <xf numFmtId="0" fontId="55" fillId="5" borderId="0" xfId="3" applyFont="1" applyFill="1" applyAlignment="1">
      <alignment horizontal="center"/>
    </xf>
    <xf numFmtId="165" fontId="53" fillId="6" borderId="3" xfId="3" applyNumberFormat="1" applyFont="1" applyFill="1" applyBorder="1" applyAlignment="1">
      <alignment horizontal="left" vertical="center" wrapText="1"/>
    </xf>
    <xf numFmtId="168" fontId="54" fillId="6" borderId="3" xfId="3" applyNumberFormat="1" applyFont="1" applyFill="1" applyBorder="1" applyAlignment="1">
      <alignment horizontal="right" vertical="center"/>
    </xf>
    <xf numFmtId="167" fontId="51" fillId="6" borderId="8" xfId="3" applyNumberFormat="1" applyFont="1" applyFill="1" applyBorder="1" applyAlignment="1" applyProtection="1">
      <alignment horizontal="center" vertical="center"/>
      <protection hidden="1"/>
    </xf>
    <xf numFmtId="167" fontId="51" fillId="6" borderId="15" xfId="3" applyNumberFormat="1" applyFont="1" applyFill="1" applyBorder="1" applyAlignment="1" applyProtection="1">
      <alignment horizontal="center" vertical="center"/>
      <protection hidden="1"/>
    </xf>
    <xf numFmtId="164" fontId="45" fillId="4" borderId="26" xfId="3" applyNumberFormat="1" applyFont="1" applyFill="1" applyBorder="1" applyAlignment="1">
      <alignment horizontal="right" vertical="center" wrapText="1"/>
    </xf>
    <xf numFmtId="164" fontId="45" fillId="4" borderId="10" xfId="3" applyNumberFormat="1" applyFont="1" applyFill="1" applyBorder="1" applyAlignment="1">
      <alignment horizontal="right" vertical="center" wrapText="1"/>
    </xf>
    <xf numFmtId="164" fontId="45" fillId="4" borderId="27" xfId="3" applyNumberFormat="1" applyFont="1" applyFill="1" applyBorder="1" applyAlignment="1">
      <alignment horizontal="right" vertical="center" wrapText="1"/>
    </xf>
    <xf numFmtId="164" fontId="58" fillId="4" borderId="24" xfId="3" applyNumberFormat="1" applyFont="1" applyFill="1" applyBorder="1" applyAlignment="1">
      <alignment horizontal="right" vertical="center" wrapText="1"/>
    </xf>
    <xf numFmtId="164" fontId="58" fillId="4" borderId="32" xfId="3" applyNumberFormat="1" applyFont="1" applyFill="1" applyBorder="1" applyAlignment="1">
      <alignment horizontal="right" vertical="center" wrapText="1"/>
    </xf>
    <xf numFmtId="164" fontId="58" fillId="4" borderId="25" xfId="3" applyNumberFormat="1" applyFont="1" applyFill="1" applyBorder="1" applyAlignment="1">
      <alignment horizontal="right" vertical="center" wrapText="1"/>
    </xf>
    <xf numFmtId="164" fontId="58" fillId="4" borderId="26" xfId="3" applyNumberFormat="1" applyFont="1" applyFill="1" applyBorder="1" applyAlignment="1">
      <alignment horizontal="right" vertical="center" wrapText="1"/>
    </xf>
    <xf numFmtId="164" fontId="58" fillId="4" borderId="10" xfId="3" applyNumberFormat="1" applyFont="1" applyFill="1" applyBorder="1" applyAlignment="1">
      <alignment horizontal="right" vertical="center" wrapText="1"/>
    </xf>
    <xf numFmtId="164" fontId="58" fillId="4" borderId="27" xfId="3" applyNumberFormat="1" applyFont="1" applyFill="1" applyBorder="1" applyAlignment="1">
      <alignment horizontal="right" vertical="center" wrapText="1"/>
    </xf>
    <xf numFmtId="166" fontId="53" fillId="6" borderId="3" xfId="3" applyNumberFormat="1" applyFont="1" applyFill="1" applyBorder="1" applyAlignment="1" applyProtection="1">
      <alignment horizontal="left" vertical="center" wrapText="1"/>
      <protection locked="0"/>
    </xf>
    <xf numFmtId="0" fontId="61" fillId="2" borderId="0" xfId="3" applyFont="1" applyFill="1" applyAlignment="1" applyProtection="1">
      <alignment horizontal="left" wrapText="1"/>
      <protection locked="0"/>
    </xf>
    <xf numFmtId="0" fontId="48" fillId="5" borderId="0" xfId="3" applyFont="1" applyFill="1" applyAlignment="1">
      <alignment horizontal="left" wrapText="1"/>
    </xf>
    <xf numFmtId="164" fontId="46" fillId="2" borderId="19" xfId="3" applyNumberFormat="1" applyFont="1" applyFill="1" applyBorder="1" applyAlignment="1">
      <alignment horizontal="right" vertical="center"/>
    </xf>
    <xf numFmtId="164" fontId="46" fillId="2" borderId="18" xfId="3" applyNumberFormat="1" applyFont="1" applyFill="1" applyBorder="1" applyAlignment="1">
      <alignment horizontal="right" vertical="center"/>
    </xf>
    <xf numFmtId="164" fontId="46" fillId="2" borderId="20" xfId="3" applyNumberFormat="1" applyFont="1" applyFill="1" applyBorder="1" applyAlignment="1">
      <alignment horizontal="right" vertical="center"/>
    </xf>
    <xf numFmtId="168" fontId="44" fillId="6" borderId="3" xfId="3" applyNumberFormat="1" applyFont="1" applyFill="1" applyBorder="1" applyAlignment="1" applyProtection="1">
      <alignment horizontal="right" vertical="center"/>
      <protection locked="0"/>
    </xf>
    <xf numFmtId="169" fontId="43" fillId="6" borderId="40" xfId="3" applyNumberFormat="1" applyFont="1" applyFill="1" applyBorder="1" applyAlignment="1" applyProtection="1">
      <alignment horizontal="center" vertical="center"/>
      <protection hidden="1"/>
    </xf>
    <xf numFmtId="169" fontId="43" fillId="6" borderId="85" xfId="3" applyNumberFormat="1" applyFont="1" applyFill="1" applyBorder="1" applyAlignment="1" applyProtection="1">
      <alignment horizontal="center" vertical="center"/>
      <protection hidden="1"/>
    </xf>
    <xf numFmtId="169" fontId="43" fillId="6" borderId="62" xfId="3" applyNumberFormat="1" applyFont="1" applyFill="1" applyBorder="1" applyAlignment="1" applyProtection="1">
      <alignment horizontal="center" vertical="center"/>
      <protection hidden="1"/>
    </xf>
    <xf numFmtId="168" fontId="54" fillId="6" borderId="2" xfId="3" applyNumberFormat="1" applyFont="1" applyFill="1" applyBorder="1" applyAlignment="1">
      <alignment horizontal="right" vertical="center"/>
    </xf>
    <xf numFmtId="0" fontId="0" fillId="7" borderId="0" xfId="0" applyFill="1" applyAlignment="1">
      <alignment horizontal="center"/>
    </xf>
    <xf numFmtId="167" fontId="58" fillId="0" borderId="8" xfId="3" applyNumberFormat="1" applyFont="1" applyBorder="1" applyAlignment="1" applyProtection="1">
      <alignment horizontal="center" vertical="center"/>
      <protection hidden="1"/>
    </xf>
    <xf numFmtId="167" fontId="58" fillId="0" borderId="15" xfId="3" applyNumberFormat="1" applyFont="1" applyBorder="1" applyAlignment="1" applyProtection="1">
      <alignment horizontal="center" vertical="center"/>
      <protection hidden="1"/>
    </xf>
    <xf numFmtId="0" fontId="0" fillId="5" borderId="0" xfId="0" applyFill="1" applyAlignment="1">
      <alignment horizontal="center"/>
    </xf>
    <xf numFmtId="0" fontId="48" fillId="0" borderId="17" xfId="3" applyFont="1" applyBorder="1" applyAlignment="1">
      <alignment horizontal="center" vertical="center"/>
    </xf>
    <xf numFmtId="0" fontId="55" fillId="4" borderId="2" xfId="3" applyFont="1" applyFill="1" applyBorder="1" applyAlignment="1" applyProtection="1">
      <alignment horizontal="center" vertical="center"/>
      <protection locked="0"/>
    </xf>
    <xf numFmtId="165" fontId="43" fillId="0" borderId="3" xfId="3" applyNumberFormat="1" applyFont="1" applyBorder="1" applyAlignment="1">
      <alignment horizontal="left" vertical="center" wrapText="1"/>
    </xf>
    <xf numFmtId="169" fontId="43" fillId="4" borderId="26" xfId="3" applyNumberFormat="1" applyFont="1" applyFill="1" applyBorder="1" applyAlignment="1" applyProtection="1">
      <alignment horizontal="center" vertical="center"/>
      <protection hidden="1"/>
    </xf>
    <xf numFmtId="169" fontId="43" fillId="4" borderId="10" xfId="3" applyNumberFormat="1" applyFont="1" applyFill="1" applyBorder="1" applyAlignment="1" applyProtection="1">
      <alignment horizontal="center" vertical="center"/>
      <protection hidden="1"/>
    </xf>
    <xf numFmtId="169" fontId="43" fillId="4" borderId="27" xfId="3" applyNumberFormat="1" applyFont="1" applyFill="1" applyBorder="1" applyAlignment="1" applyProtection="1">
      <alignment horizontal="center" vertical="center"/>
      <protection hidden="1"/>
    </xf>
    <xf numFmtId="169" fontId="47" fillId="2" borderId="19" xfId="3" applyNumberFormat="1" applyFont="1" applyFill="1" applyBorder="1" applyAlignment="1" applyProtection="1">
      <alignment horizontal="center" vertical="center"/>
      <protection hidden="1"/>
    </xf>
    <xf numFmtId="169" fontId="47" fillId="2" borderId="18" xfId="3" applyNumberFormat="1" applyFont="1" applyFill="1" applyBorder="1" applyAlignment="1" applyProtection="1">
      <alignment horizontal="center" vertical="center"/>
      <protection hidden="1"/>
    </xf>
    <xf numFmtId="169" fontId="47" fillId="2" borderId="20" xfId="3" applyNumberFormat="1" applyFont="1" applyFill="1" applyBorder="1" applyAlignment="1" applyProtection="1">
      <alignment horizontal="center" vertical="center"/>
      <protection hidden="1"/>
    </xf>
    <xf numFmtId="49" fontId="55" fillId="2" borderId="21" xfId="3" applyNumberFormat="1" applyFont="1" applyFill="1" applyBorder="1" applyAlignment="1" applyProtection="1">
      <alignment horizontal="center" vertical="center" wrapText="1"/>
      <protection locked="0"/>
    </xf>
    <xf numFmtId="49" fontId="55" fillId="2" borderId="22" xfId="3" applyNumberFormat="1" applyFont="1" applyFill="1" applyBorder="1" applyAlignment="1" applyProtection="1">
      <alignment horizontal="center" vertical="center" wrapText="1"/>
      <protection locked="0"/>
    </xf>
    <xf numFmtId="49" fontId="55" fillId="2" borderId="23" xfId="3" applyNumberFormat="1" applyFont="1" applyFill="1" applyBorder="1" applyAlignment="1" applyProtection="1">
      <alignment horizontal="center" vertical="center" wrapText="1"/>
      <protection locked="0"/>
    </xf>
    <xf numFmtId="168" fontId="54" fillId="0" borderId="47" xfId="3" applyNumberFormat="1" applyFont="1" applyBorder="1" applyAlignment="1">
      <alignment horizontal="right" vertical="center"/>
    </xf>
    <xf numFmtId="166" fontId="47" fillId="2" borderId="59" xfId="1" applyNumberFormat="1" applyFont="1" applyFill="1" applyBorder="1" applyAlignment="1" applyProtection="1">
      <alignment horizontal="center" vertical="center"/>
      <protection hidden="1"/>
    </xf>
    <xf numFmtId="166" fontId="47" fillId="2" borderId="60" xfId="1" applyNumberFormat="1" applyFont="1" applyFill="1" applyBorder="1" applyAlignment="1" applyProtection="1">
      <alignment horizontal="center" vertical="center"/>
      <protection hidden="1"/>
    </xf>
    <xf numFmtId="166" fontId="47" fillId="2" borderId="26" xfId="1" applyNumberFormat="1" applyFont="1" applyFill="1" applyBorder="1" applyAlignment="1" applyProtection="1">
      <alignment horizontal="center" vertical="center"/>
      <protection hidden="1"/>
    </xf>
    <xf numFmtId="166" fontId="47" fillId="2" borderId="61" xfId="1" applyNumberFormat="1" applyFont="1" applyFill="1" applyBorder="1" applyAlignment="1" applyProtection="1">
      <alignment horizontal="center" vertical="center"/>
      <protection hidden="1"/>
    </xf>
    <xf numFmtId="0" fontId="48" fillId="3" borderId="55" xfId="1" applyFont="1" applyFill="1" applyBorder="1" applyAlignment="1">
      <alignment horizontal="center" vertical="center" wrapText="1"/>
    </xf>
    <xf numFmtId="0" fontId="48" fillId="3" borderId="56" xfId="1" applyFont="1" applyFill="1" applyBorder="1" applyAlignment="1">
      <alignment horizontal="center" vertical="center" wrapText="1"/>
    </xf>
    <xf numFmtId="0" fontId="48" fillId="3" borderId="57" xfId="1" applyFont="1" applyFill="1" applyBorder="1" applyAlignment="1">
      <alignment horizontal="center" vertical="center" wrapText="1"/>
    </xf>
    <xf numFmtId="0" fontId="48" fillId="3" borderId="114" xfId="1" applyFont="1" applyFill="1" applyBorder="1" applyAlignment="1">
      <alignment horizontal="center" vertical="center" wrapText="1"/>
    </xf>
    <xf numFmtId="0" fontId="48" fillId="3" borderId="115" xfId="1" applyFont="1" applyFill="1" applyBorder="1" applyAlignment="1">
      <alignment horizontal="center" vertical="center" wrapText="1"/>
    </xf>
    <xf numFmtId="0" fontId="48" fillId="3" borderId="111" xfId="1" applyFont="1" applyFill="1" applyBorder="1" applyAlignment="1">
      <alignment horizontal="center" vertical="center" wrapText="1"/>
    </xf>
    <xf numFmtId="0" fontId="48" fillId="3" borderId="64" xfId="1" applyFont="1" applyFill="1" applyBorder="1" applyAlignment="1">
      <alignment horizontal="center" vertical="center" wrapText="1"/>
    </xf>
    <xf numFmtId="2" fontId="48" fillId="3" borderId="20" xfId="0" applyNumberFormat="1" applyFont="1" applyFill="1" applyBorder="1" applyAlignment="1" applyProtection="1">
      <alignment horizontal="center" vertical="center"/>
      <protection hidden="1"/>
    </xf>
    <xf numFmtId="2" fontId="48" fillId="3" borderId="111" xfId="0" applyNumberFormat="1" applyFont="1" applyFill="1" applyBorder="1" applyAlignment="1" applyProtection="1">
      <alignment horizontal="center" vertical="center"/>
      <protection hidden="1"/>
    </xf>
    <xf numFmtId="2" fontId="55" fillId="3" borderId="24" xfId="1" applyNumberFormat="1" applyFont="1" applyFill="1" applyBorder="1" applyAlignment="1">
      <alignment horizontal="center" vertical="center"/>
    </xf>
    <xf numFmtId="2" fontId="55" fillId="3" borderId="25" xfId="1" applyNumberFormat="1" applyFont="1" applyFill="1" applyBorder="1" applyAlignment="1">
      <alignment horizontal="center" vertical="center"/>
    </xf>
    <xf numFmtId="2" fontId="55" fillId="3" borderId="112" xfId="1" applyNumberFormat="1" applyFont="1" applyFill="1" applyBorder="1" applyAlignment="1">
      <alignment horizontal="center" vertical="center"/>
    </xf>
    <xf numFmtId="2" fontId="55" fillId="3" borderId="113" xfId="1" applyNumberFormat="1" applyFont="1" applyFill="1" applyBorder="1" applyAlignment="1">
      <alignment horizontal="center" vertical="center"/>
    </xf>
    <xf numFmtId="0" fontId="44" fillId="3" borderId="53" xfId="1" applyFont="1" applyFill="1" applyBorder="1" applyAlignment="1">
      <alignment horizontal="center" vertical="center" wrapText="1"/>
    </xf>
    <xf numFmtId="0" fontId="44" fillId="3" borderId="54" xfId="1" applyFont="1" applyFill="1" applyBorder="1" applyAlignment="1">
      <alignment horizontal="center" vertical="center" wrapText="1"/>
    </xf>
    <xf numFmtId="0" fontId="44" fillId="3" borderId="61" xfId="1" applyFont="1" applyFill="1" applyBorder="1" applyAlignment="1">
      <alignment horizontal="center" vertical="center" wrapText="1"/>
    </xf>
    <xf numFmtId="0" fontId="44" fillId="3" borderId="55" xfId="1" applyFont="1" applyFill="1" applyBorder="1" applyAlignment="1">
      <alignment horizontal="center" vertical="center" wrapText="1"/>
    </xf>
    <xf numFmtId="0" fontId="44" fillId="3" borderId="56" xfId="1" applyFont="1" applyFill="1" applyBorder="1" applyAlignment="1">
      <alignment horizontal="center" vertical="center" wrapText="1"/>
    </xf>
    <xf numFmtId="0" fontId="44" fillId="3" borderId="57" xfId="1" applyFont="1" applyFill="1" applyBorder="1" applyAlignment="1">
      <alignment horizontal="center" vertical="center" wrapText="1"/>
    </xf>
    <xf numFmtId="166" fontId="47" fillId="2" borderId="110" xfId="1" applyNumberFormat="1" applyFont="1" applyFill="1" applyBorder="1" applyAlignment="1" applyProtection="1">
      <alignment horizontal="center" vertical="center"/>
      <protection hidden="1"/>
    </xf>
    <xf numFmtId="166" fontId="47" fillId="2" borderId="10" xfId="1" applyNumberFormat="1" applyFont="1" applyFill="1" applyBorder="1" applyAlignment="1" applyProtection="1">
      <alignment horizontal="center" vertical="center"/>
      <protection hidden="1"/>
    </xf>
    <xf numFmtId="166" fontId="47" fillId="2" borderId="27" xfId="1" applyNumberFormat="1" applyFont="1" applyFill="1" applyBorder="1" applyAlignment="1" applyProtection="1">
      <alignment horizontal="center" vertical="center"/>
      <protection hidden="1"/>
    </xf>
    <xf numFmtId="174" fontId="47" fillId="2" borderId="50" xfId="1" applyNumberFormat="1" applyFont="1" applyFill="1" applyBorder="1" applyAlignment="1" applyProtection="1">
      <alignment horizontal="center" vertical="center"/>
      <protection hidden="1"/>
    </xf>
    <xf numFmtId="0" fontId="47" fillId="2" borderId="54" xfId="1" applyFont="1" applyFill="1" applyBorder="1" applyAlignment="1" applyProtection="1">
      <alignment horizontal="center" vertical="center"/>
      <protection hidden="1"/>
    </xf>
    <xf numFmtId="3" fontId="47" fillId="2" borderId="49" xfId="1" applyNumberFormat="1" applyFont="1" applyFill="1" applyBorder="1" applyAlignment="1" applyProtection="1">
      <alignment horizontal="center" vertical="center"/>
      <protection hidden="1"/>
    </xf>
    <xf numFmtId="3" fontId="47" fillId="2" borderId="50" xfId="1" applyNumberFormat="1" applyFont="1" applyFill="1" applyBorder="1" applyAlignment="1" applyProtection="1">
      <alignment horizontal="center" vertical="center"/>
      <protection hidden="1"/>
    </xf>
    <xf numFmtId="3" fontId="47" fillId="2" borderId="51" xfId="1" applyNumberFormat="1" applyFont="1" applyFill="1" applyBorder="1" applyAlignment="1" applyProtection="1">
      <alignment horizontal="center" vertical="center"/>
      <protection hidden="1"/>
    </xf>
    <xf numFmtId="166" fontId="48" fillId="2" borderId="52" xfId="1" applyNumberFormat="1" applyFont="1" applyFill="1" applyBorder="1" applyAlignment="1">
      <alignment horizontal="center" vertical="center"/>
    </xf>
    <xf numFmtId="0" fontId="48" fillId="2" borderId="58" xfId="1" applyFont="1" applyFill="1" applyBorder="1" applyAlignment="1">
      <alignment horizontal="center" vertical="center"/>
    </xf>
    <xf numFmtId="0" fontId="55" fillId="3" borderId="55" xfId="1" applyFont="1" applyFill="1" applyBorder="1" applyAlignment="1">
      <alignment horizontal="center" vertical="center" wrapText="1"/>
    </xf>
    <xf numFmtId="0" fontId="55" fillId="3" borderId="56" xfId="1" applyFont="1" applyFill="1" applyBorder="1" applyAlignment="1">
      <alignment horizontal="center" vertical="center" wrapText="1"/>
    </xf>
    <xf numFmtId="0" fontId="55" fillId="3" borderId="57" xfId="1" applyFont="1" applyFill="1" applyBorder="1" applyAlignment="1">
      <alignment horizontal="center" vertical="center" wrapText="1"/>
    </xf>
    <xf numFmtId="0" fontId="55" fillId="3" borderId="50" xfId="1" applyFont="1" applyFill="1" applyBorder="1" applyAlignment="1">
      <alignment horizontal="center" vertical="center"/>
    </xf>
    <xf numFmtId="0" fontId="55" fillId="3" borderId="54" xfId="1" applyFont="1" applyFill="1" applyBorder="1" applyAlignment="1">
      <alignment horizontal="center" vertical="center"/>
    </xf>
    <xf numFmtId="0" fontId="44" fillId="3" borderId="49" xfId="1" applyFont="1" applyFill="1" applyBorder="1" applyAlignment="1">
      <alignment horizontal="center" vertical="center" wrapText="1"/>
    </xf>
    <xf numFmtId="0" fontId="44" fillId="3" borderId="50" xfId="1" applyFont="1" applyFill="1" applyBorder="1" applyAlignment="1">
      <alignment horizontal="center" vertical="center" wrapText="1"/>
    </xf>
    <xf numFmtId="0" fontId="44" fillId="3" borderId="51" xfId="1" applyFont="1" applyFill="1" applyBorder="1" applyAlignment="1">
      <alignment horizontal="center" vertical="center" wrapText="1"/>
    </xf>
    <xf numFmtId="174" fontId="47" fillId="2" borderId="109" xfId="1" applyNumberFormat="1" applyFont="1" applyFill="1" applyBorder="1" applyAlignment="1" applyProtection="1">
      <alignment horizontal="center" vertical="center"/>
      <protection hidden="1"/>
    </xf>
    <xf numFmtId="0" fontId="47" fillId="2" borderId="20" xfId="1" applyFont="1" applyFill="1" applyBorder="1" applyAlignment="1" applyProtection="1">
      <alignment horizontal="center" vertical="center"/>
      <protection hidden="1"/>
    </xf>
    <xf numFmtId="0" fontId="47" fillId="2" borderId="107" xfId="1" applyFont="1" applyFill="1" applyBorder="1" applyAlignment="1" applyProtection="1">
      <alignment horizontal="center" vertical="center"/>
      <protection hidden="1"/>
    </xf>
    <xf numFmtId="0" fontId="47" fillId="2" borderId="28" xfId="1" applyFont="1" applyFill="1" applyBorder="1" applyAlignment="1" applyProtection="1">
      <alignment horizontal="center" vertical="center"/>
      <protection hidden="1"/>
    </xf>
    <xf numFmtId="0" fontId="42" fillId="2" borderId="3" xfId="1" applyFont="1" applyFill="1" applyBorder="1" applyAlignment="1" applyProtection="1">
      <alignment horizontal="center" vertical="center" wrapText="1"/>
      <protection hidden="1"/>
    </xf>
    <xf numFmtId="0" fontId="47" fillId="6" borderId="45" xfId="1" applyFont="1" applyFill="1" applyBorder="1" applyAlignment="1" applyProtection="1">
      <alignment horizontal="center" vertical="center"/>
      <protection hidden="1"/>
    </xf>
    <xf numFmtId="0" fontId="47" fillId="6" borderId="14" xfId="1" applyFont="1" applyFill="1" applyBorder="1" applyAlignment="1" applyProtection="1">
      <alignment horizontal="center" vertical="center"/>
      <protection hidden="1"/>
    </xf>
    <xf numFmtId="0" fontId="42" fillId="6" borderId="3" xfId="1" applyFont="1" applyFill="1" applyBorder="1" applyAlignment="1" applyProtection="1">
      <alignment horizontal="center" vertical="center" wrapText="1"/>
      <protection hidden="1"/>
    </xf>
    <xf numFmtId="0" fontId="47" fillId="2" borderId="45" xfId="1" applyFont="1" applyFill="1" applyBorder="1" applyAlignment="1" applyProtection="1">
      <alignment horizontal="center" vertical="center"/>
      <protection hidden="1"/>
    </xf>
    <xf numFmtId="0" fontId="47" fillId="2" borderId="14" xfId="1" applyFont="1" applyFill="1" applyBorder="1" applyAlignment="1" applyProtection="1">
      <alignment horizontal="center" vertical="center"/>
      <protection hidden="1"/>
    </xf>
    <xf numFmtId="0" fontId="42" fillId="2" borderId="8" xfId="1" applyFont="1" applyFill="1" applyBorder="1" applyAlignment="1">
      <alignment horizontal="center" vertical="center" wrapText="1"/>
    </xf>
    <xf numFmtId="0" fontId="42" fillId="2" borderId="15" xfId="1" applyFont="1" applyFill="1" applyBorder="1" applyAlignment="1">
      <alignment horizontal="center" vertical="center" wrapText="1"/>
    </xf>
    <xf numFmtId="0" fontId="42" fillId="6" borderId="8" xfId="1" applyFont="1" applyFill="1" applyBorder="1" applyAlignment="1">
      <alignment horizontal="center" vertical="center" wrapText="1"/>
    </xf>
    <xf numFmtId="0" fontId="42" fillId="6" borderId="15" xfId="1" applyFont="1" applyFill="1" applyBorder="1" applyAlignment="1">
      <alignment horizontal="center" vertical="center" wrapText="1"/>
    </xf>
    <xf numFmtId="0" fontId="47" fillId="6" borderId="108" xfId="1" applyFont="1" applyFill="1" applyBorder="1" applyAlignment="1" applyProtection="1">
      <alignment horizontal="center" vertical="center"/>
      <protection hidden="1"/>
    </xf>
    <xf numFmtId="0" fontId="47" fillId="6" borderId="62" xfId="1" applyFont="1" applyFill="1" applyBorder="1" applyAlignment="1" applyProtection="1">
      <alignment horizontal="center" vertical="center"/>
      <protection hidden="1"/>
    </xf>
    <xf numFmtId="0" fontId="42" fillId="6" borderId="2" xfId="1" applyFont="1" applyFill="1" applyBorder="1" applyAlignment="1" applyProtection="1">
      <alignment horizontal="center" vertical="center" wrapText="1"/>
      <protection hidden="1"/>
    </xf>
    <xf numFmtId="1" fontId="47" fillId="2" borderId="0" xfId="1" applyNumberFormat="1" applyFont="1" applyFill="1" applyAlignment="1" applyProtection="1">
      <alignment horizontal="center" vertical="center"/>
      <protection hidden="1"/>
    </xf>
    <xf numFmtId="0" fontId="47" fillId="2" borderId="0" xfId="1" applyFont="1" applyFill="1" applyAlignment="1" applyProtection="1">
      <alignment horizontal="center" vertical="center"/>
      <protection hidden="1"/>
    </xf>
    <xf numFmtId="0" fontId="42" fillId="2" borderId="0" xfId="1" applyFont="1" applyFill="1" applyAlignment="1" applyProtection="1">
      <alignment horizontal="center" vertical="center" wrapText="1"/>
      <protection hidden="1"/>
    </xf>
    <xf numFmtId="0" fontId="42" fillId="2" borderId="7" xfId="1" applyFont="1" applyFill="1" applyBorder="1" applyAlignment="1" applyProtection="1">
      <alignment horizontal="center" vertical="center" wrapText="1"/>
      <protection hidden="1"/>
    </xf>
    <xf numFmtId="0" fontId="47" fillId="4" borderId="45" xfId="1" applyFont="1" applyFill="1" applyBorder="1" applyAlignment="1" applyProtection="1">
      <alignment horizontal="center" vertical="center"/>
      <protection hidden="1"/>
    </xf>
    <xf numFmtId="0" fontId="47" fillId="4" borderId="14" xfId="1" applyFont="1" applyFill="1" applyBorder="1" applyAlignment="1" applyProtection="1">
      <alignment horizontal="center" vertical="center"/>
      <protection hidden="1"/>
    </xf>
    <xf numFmtId="0" fontId="42" fillId="4" borderId="3" xfId="1" applyFont="1" applyFill="1" applyBorder="1" applyAlignment="1" applyProtection="1">
      <alignment horizontal="center" vertical="center" wrapText="1"/>
      <protection hidden="1"/>
    </xf>
    <xf numFmtId="0" fontId="47" fillId="2" borderId="104" xfId="1" applyFont="1" applyFill="1" applyBorder="1" applyAlignment="1" applyProtection="1">
      <alignment horizontal="center" vertical="center"/>
      <protection hidden="1"/>
    </xf>
    <xf numFmtId="0" fontId="47" fillId="2" borderId="75" xfId="1" applyFont="1" applyFill="1" applyBorder="1" applyAlignment="1" applyProtection="1">
      <alignment horizontal="center" vertical="center"/>
      <protection hidden="1"/>
    </xf>
    <xf numFmtId="0" fontId="42" fillId="2" borderId="47" xfId="1" applyFont="1" applyFill="1" applyBorder="1" applyAlignment="1" applyProtection="1">
      <alignment horizontal="center" vertical="center" wrapText="1"/>
      <protection hidden="1"/>
    </xf>
    <xf numFmtId="0" fontId="42" fillId="4" borderId="47" xfId="1" applyFont="1" applyFill="1" applyBorder="1" applyAlignment="1" applyProtection="1">
      <alignment horizontal="center" vertical="center" wrapText="1"/>
      <protection hidden="1"/>
    </xf>
    <xf numFmtId="0" fontId="47" fillId="4" borderId="104" xfId="1" applyFont="1" applyFill="1" applyBorder="1" applyAlignment="1" applyProtection="1">
      <alignment horizontal="center" vertical="center"/>
      <protection hidden="1"/>
    </xf>
    <xf numFmtId="0" fontId="47" fillId="4" borderId="75" xfId="1" applyFont="1" applyFill="1" applyBorder="1" applyAlignment="1" applyProtection="1">
      <alignment horizontal="center" vertical="center"/>
      <protection hidden="1"/>
    </xf>
    <xf numFmtId="0" fontId="47" fillId="4" borderId="92" xfId="1" applyFont="1" applyFill="1" applyBorder="1" applyAlignment="1" applyProtection="1">
      <alignment horizontal="center" vertical="center"/>
      <protection hidden="1"/>
    </xf>
    <xf numFmtId="0" fontId="47" fillId="4" borderId="93" xfId="1" applyFont="1" applyFill="1" applyBorder="1" applyAlignment="1" applyProtection="1">
      <alignment horizontal="center" vertical="center"/>
      <protection hidden="1"/>
    </xf>
    <xf numFmtId="0" fontId="42" fillId="4" borderId="90" xfId="1" applyFont="1" applyFill="1" applyBorder="1" applyAlignment="1" applyProtection="1">
      <alignment horizontal="center" vertical="center" wrapText="1"/>
      <protection hidden="1"/>
    </xf>
    <xf numFmtId="0" fontId="42" fillId="2" borderId="99" xfId="1" applyFont="1" applyFill="1" applyBorder="1" applyAlignment="1" applyProtection="1">
      <alignment horizontal="center" vertical="center" wrapText="1"/>
      <protection hidden="1"/>
    </xf>
    <xf numFmtId="0" fontId="47" fillId="2" borderId="101" xfId="1" applyFont="1" applyFill="1" applyBorder="1" applyAlignment="1" applyProtection="1">
      <alignment horizontal="center" vertical="center"/>
      <protection hidden="1"/>
    </xf>
    <xf numFmtId="0" fontId="47" fillId="2" borderId="102" xfId="1" applyFont="1" applyFill="1" applyBorder="1" applyAlignment="1" applyProtection="1">
      <alignment horizontal="center" vertical="center"/>
      <protection hidden="1"/>
    </xf>
    <xf numFmtId="0" fontId="47" fillId="2" borderId="92" xfId="1" applyFont="1" applyFill="1" applyBorder="1" applyAlignment="1" applyProtection="1">
      <alignment horizontal="center" vertical="center"/>
      <protection hidden="1"/>
    </xf>
    <xf numFmtId="0" fontId="47" fillId="2" borderId="93" xfId="1" applyFont="1" applyFill="1" applyBorder="1" applyAlignment="1" applyProtection="1">
      <alignment horizontal="center" vertical="center"/>
      <protection hidden="1"/>
    </xf>
    <xf numFmtId="0" fontId="42" fillId="2" borderId="90" xfId="1" applyFont="1" applyFill="1" applyBorder="1" applyAlignment="1" applyProtection="1">
      <alignment horizontal="center" vertical="center" wrapText="1"/>
      <protection hidden="1"/>
    </xf>
    <xf numFmtId="0" fontId="42" fillId="4" borderId="99" xfId="1" applyFont="1" applyFill="1" applyBorder="1" applyAlignment="1" applyProtection="1">
      <alignment horizontal="center" vertical="center" wrapText="1"/>
      <protection hidden="1"/>
    </xf>
    <xf numFmtId="0" fontId="47" fillId="4" borderId="101" xfId="1" applyFont="1" applyFill="1" applyBorder="1" applyAlignment="1" applyProtection="1">
      <alignment horizontal="center" vertical="center"/>
      <protection hidden="1"/>
    </xf>
    <xf numFmtId="0" fontId="47" fillId="4" borderId="102" xfId="1" applyFont="1" applyFill="1" applyBorder="1" applyAlignment="1" applyProtection="1">
      <alignment horizontal="center" vertical="center"/>
      <protection hidden="1"/>
    </xf>
    <xf numFmtId="0" fontId="37" fillId="2" borderId="45" xfId="1" applyFont="1" applyFill="1" applyBorder="1" applyAlignment="1" applyProtection="1">
      <alignment horizontal="center" vertical="center"/>
      <protection hidden="1"/>
    </xf>
    <xf numFmtId="0" fontId="37" fillId="2" borderId="14" xfId="1" applyFont="1" applyFill="1" applyBorder="1" applyAlignment="1" applyProtection="1">
      <alignment horizontal="center" vertical="center"/>
      <protection hidden="1"/>
    </xf>
    <xf numFmtId="0" fontId="70" fillId="2" borderId="3" xfId="1" applyFont="1" applyFill="1" applyBorder="1" applyAlignment="1" applyProtection="1">
      <alignment horizontal="center" vertical="center" wrapText="1"/>
      <protection hidden="1"/>
    </xf>
    <xf numFmtId="0" fontId="42" fillId="4" borderId="77" xfId="1" applyFont="1" applyFill="1" applyBorder="1" applyAlignment="1" applyProtection="1">
      <alignment horizontal="center" vertical="center" wrapText="1"/>
      <protection hidden="1"/>
    </xf>
    <xf numFmtId="0" fontId="47" fillId="4" borderId="96" xfId="1" applyFont="1" applyFill="1" applyBorder="1" applyAlignment="1" applyProtection="1">
      <alignment horizontal="center" vertical="center"/>
      <protection hidden="1"/>
    </xf>
    <xf numFmtId="0" fontId="47" fillId="4" borderId="81" xfId="1" applyFont="1" applyFill="1" applyBorder="1" applyAlignment="1" applyProtection="1">
      <alignment horizontal="center" vertical="center"/>
      <protection hidden="1"/>
    </xf>
    <xf numFmtId="1" fontId="47" fillId="2" borderId="45" xfId="1" applyNumberFormat="1" applyFont="1" applyFill="1" applyBorder="1" applyAlignment="1" applyProtection="1">
      <alignment horizontal="center" vertical="center"/>
      <protection hidden="1"/>
    </xf>
    <xf numFmtId="1" fontId="47" fillId="2" borderId="14" xfId="1" applyNumberFormat="1" applyFont="1" applyFill="1" applyBorder="1" applyAlignment="1" applyProtection="1">
      <alignment horizontal="center" vertical="center"/>
      <protection hidden="1"/>
    </xf>
    <xf numFmtId="0" fontId="42" fillId="2" borderId="8" xfId="1" applyFont="1" applyFill="1" applyBorder="1" applyAlignment="1" applyProtection="1">
      <alignment horizontal="center" vertical="center" wrapText="1"/>
      <protection hidden="1"/>
    </xf>
    <xf numFmtId="0" fontId="42" fillId="2" borderId="15" xfId="1" applyFont="1" applyFill="1" applyBorder="1" applyAlignment="1" applyProtection="1">
      <alignment horizontal="center" vertical="center" wrapText="1"/>
      <protection hidden="1"/>
    </xf>
    <xf numFmtId="1" fontId="47" fillId="4" borderId="41" xfId="1" applyNumberFormat="1" applyFont="1" applyFill="1" applyBorder="1" applyAlignment="1" applyProtection="1">
      <alignment horizontal="center" vertical="center"/>
      <protection hidden="1"/>
    </xf>
    <xf numFmtId="0" fontId="47" fillId="4" borderId="42" xfId="1" applyFont="1" applyFill="1" applyBorder="1" applyAlignment="1" applyProtection="1">
      <alignment horizontal="center" vertical="center"/>
      <protection hidden="1"/>
    </xf>
    <xf numFmtId="0" fontId="42" fillId="4" borderId="2" xfId="1" applyFont="1" applyFill="1" applyBorder="1" applyAlignment="1" applyProtection="1">
      <alignment horizontal="center" vertical="center" wrapText="1"/>
      <protection hidden="1"/>
    </xf>
    <xf numFmtId="0" fontId="42" fillId="4" borderId="40" xfId="1" applyFont="1" applyFill="1" applyBorder="1" applyAlignment="1" applyProtection="1">
      <alignment horizontal="center" vertical="center" wrapText="1"/>
      <protection hidden="1"/>
    </xf>
    <xf numFmtId="0" fontId="42" fillId="4" borderId="84" xfId="1" applyFont="1" applyFill="1" applyBorder="1" applyAlignment="1" applyProtection="1">
      <alignment horizontal="center" vertical="center" wrapText="1"/>
      <protection hidden="1"/>
    </xf>
    <xf numFmtId="0" fontId="63" fillId="3" borderId="36" xfId="1" applyFont="1" applyFill="1" applyBorder="1" applyAlignment="1">
      <alignment horizontal="right" wrapText="1"/>
    </xf>
    <xf numFmtId="0" fontId="42" fillId="3" borderId="36" xfId="1" applyFont="1" applyFill="1" applyBorder="1" applyAlignment="1">
      <alignment horizontal="right" wrapText="1"/>
    </xf>
    <xf numFmtId="0" fontId="67" fillId="2" borderId="18" xfId="1" applyFont="1" applyFill="1" applyBorder="1" applyAlignment="1" applyProtection="1">
      <alignment horizontal="left"/>
      <protection locked="0"/>
    </xf>
    <xf numFmtId="0" fontId="67" fillId="2" borderId="10" xfId="1" applyFont="1" applyFill="1" applyBorder="1" applyAlignment="1" applyProtection="1">
      <alignment horizontal="left"/>
      <protection locked="0"/>
    </xf>
    <xf numFmtId="0" fontId="67" fillId="2" borderId="13" xfId="1" applyFont="1" applyFill="1" applyBorder="1" applyAlignment="1" applyProtection="1">
      <alignment horizontal="left" wrapText="1"/>
      <protection locked="0"/>
    </xf>
    <xf numFmtId="0" fontId="17" fillId="3" borderId="0" xfId="1" applyFont="1" applyFill="1" applyAlignment="1">
      <alignment horizontal="left"/>
    </xf>
    <xf numFmtId="0" fontId="17" fillId="3" borderId="0" xfId="1" applyFont="1" applyFill="1" applyAlignment="1">
      <alignment horizontal="right"/>
    </xf>
    <xf numFmtId="14" fontId="17" fillId="3" borderId="0" xfId="1" applyNumberFormat="1" applyFont="1" applyFill="1" applyAlignment="1">
      <alignment horizontal="center"/>
    </xf>
    <xf numFmtId="171" fontId="67" fillId="2" borderId="68" xfId="1" applyNumberFormat="1" applyFont="1" applyFill="1" applyBorder="1" applyAlignment="1" applyProtection="1">
      <alignment horizontal="left"/>
      <protection locked="0"/>
    </xf>
    <xf numFmtId="171" fontId="67" fillId="2" borderId="10" xfId="1" applyNumberFormat="1" applyFont="1" applyFill="1" applyBorder="1" applyAlignment="1" applyProtection="1">
      <alignment horizontal="left"/>
      <protection locked="0"/>
    </xf>
    <xf numFmtId="0" fontId="67" fillId="2" borderId="11" xfId="1" applyFont="1" applyFill="1" applyBorder="1" applyAlignment="1" applyProtection="1">
      <alignment horizontal="left" wrapText="1"/>
      <protection locked="0"/>
    </xf>
    <xf numFmtId="171" fontId="67" fillId="2" borderId="0" xfId="1" applyNumberFormat="1" applyFont="1" applyFill="1" applyAlignment="1" applyProtection="1">
      <alignment horizontal="left"/>
      <protection locked="0"/>
    </xf>
    <xf numFmtId="0" fontId="67" fillId="2" borderId="0" xfId="1" applyFont="1" applyFill="1" applyAlignment="1" applyProtection="1">
      <alignment horizontal="left"/>
      <protection locked="0"/>
    </xf>
    <xf numFmtId="170" fontId="67" fillId="2" borderId="0" xfId="1" applyNumberFormat="1" applyFont="1" applyFill="1" applyAlignment="1" applyProtection="1">
      <alignment horizontal="left"/>
      <protection locked="0"/>
    </xf>
    <xf numFmtId="170" fontId="67" fillId="2" borderId="10" xfId="1" applyNumberFormat="1" applyFont="1" applyFill="1" applyBorder="1" applyAlignment="1" applyProtection="1">
      <alignment horizontal="left"/>
      <protection locked="0"/>
    </xf>
    <xf numFmtId="170" fontId="67" fillId="2" borderId="18" xfId="1" applyNumberFormat="1" applyFont="1" applyFill="1" applyBorder="1" applyAlignment="1" applyProtection="1">
      <alignment horizontal="left"/>
      <protection locked="0"/>
    </xf>
    <xf numFmtId="0" fontId="23" fillId="3" borderId="0" xfId="1" applyFont="1" applyFill="1" applyAlignment="1">
      <alignment horizontal="right"/>
    </xf>
    <xf numFmtId="0" fontId="22" fillId="2" borderId="10" xfId="1" applyFont="1" applyFill="1" applyBorder="1" applyAlignment="1" applyProtection="1">
      <alignment horizontal="left"/>
      <protection locked="0"/>
    </xf>
    <xf numFmtId="0" fontId="23" fillId="3" borderId="0" xfId="1" applyFont="1" applyFill="1" applyAlignment="1">
      <alignment horizontal="center"/>
    </xf>
    <xf numFmtId="0" fontId="23" fillId="2" borderId="26" xfId="1" applyFont="1" applyFill="1" applyBorder="1" applyAlignment="1" applyProtection="1">
      <alignment horizontal="center"/>
      <protection locked="0"/>
    </xf>
    <xf numFmtId="0" fontId="23" fillId="2" borderId="27" xfId="1" applyFont="1" applyFill="1" applyBorder="1" applyAlignment="1" applyProtection="1">
      <alignment horizontal="center"/>
      <protection locked="0"/>
    </xf>
    <xf numFmtId="0" fontId="66" fillId="9" borderId="0" xfId="4" applyFont="1" applyFill="1" applyAlignment="1">
      <alignment horizontal="center" vertical="center"/>
    </xf>
    <xf numFmtId="173" fontId="20" fillId="2" borderId="11" xfId="1" applyNumberFormat="1" applyFont="1" applyFill="1" applyBorder="1" applyAlignment="1" applyProtection="1">
      <alignment horizontal="center" vertical="top"/>
      <protection locked="0"/>
    </xf>
    <xf numFmtId="0" fontId="33" fillId="2" borderId="26" xfId="1" applyFont="1" applyFill="1" applyBorder="1" applyAlignment="1" applyProtection="1">
      <alignment horizontal="center"/>
      <protection locked="0"/>
    </xf>
    <xf numFmtId="0" fontId="33" fillId="2" borderId="27" xfId="1" applyFont="1" applyFill="1" applyBorder="1" applyAlignment="1" applyProtection="1">
      <alignment horizontal="center"/>
      <protection locked="0"/>
    </xf>
    <xf numFmtId="0" fontId="67" fillId="2" borderId="68" xfId="1" applyFont="1" applyFill="1" applyBorder="1" applyAlignment="1" applyProtection="1">
      <alignment horizontal="left"/>
      <protection locked="0"/>
    </xf>
    <xf numFmtId="49" fontId="20" fillId="2" borderId="86" xfId="0" applyNumberFormat="1" applyFont="1" applyFill="1" applyBorder="1" applyAlignment="1" applyProtection="1">
      <alignment horizontal="center"/>
      <protection locked="0"/>
    </xf>
    <xf numFmtId="0" fontId="13" fillId="2" borderId="0" xfId="0" applyFont="1" applyFill="1" applyAlignment="1">
      <alignment horizontal="center" vertical="center"/>
    </xf>
  </cellXfs>
  <cellStyles count="5">
    <cellStyle name="Lien hypertexte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3 2" xfId="4" xr:uid="{3F6B6ACC-A4C9-4D0C-8B8E-662671CCAF2B}"/>
  </cellStyles>
  <dxfs count="0"/>
  <tableStyles count="0" defaultTableStyle="TableStyleMedium2" defaultPivotStyle="PivotStyleLight16"/>
  <colors>
    <mruColors>
      <color rgb="FF663300"/>
      <color rgb="FF996633"/>
      <color rgb="FFCCFF99"/>
      <color rgb="FF800000"/>
      <color rgb="FFFFFFCC"/>
      <color rgb="FFF7A30D"/>
      <color rgb="FF79DCFF"/>
      <color rgb="FFFFFF99"/>
      <color rgb="FFFF00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ctrlProps/ctrlProp1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 /><Relationship Id="rId2" Type="http://schemas.openxmlformats.org/officeDocument/2006/relationships/image" Target="../media/image2.png" /><Relationship Id="rId1" Type="http://schemas.openxmlformats.org/officeDocument/2006/relationships/image" Target="../media/image1.png" /><Relationship Id="rId4" Type="http://schemas.openxmlformats.org/officeDocument/2006/relationships/image" Target="../media/image4.jpeg" 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 /><Relationship Id="rId1" Type="http://schemas.openxmlformats.org/officeDocument/2006/relationships/image" Target="../media/image5.jpeg" 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 /><Relationship Id="rId2" Type="http://schemas.openxmlformats.org/officeDocument/2006/relationships/image" Target="../media/image8.jpeg" /><Relationship Id="rId1" Type="http://schemas.openxmlformats.org/officeDocument/2006/relationships/image" Target="../media/image7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48</xdr:row>
      <xdr:rowOff>38099</xdr:rowOff>
    </xdr:from>
    <xdr:to>
      <xdr:col>11</xdr:col>
      <xdr:colOff>238125</xdr:colOff>
      <xdr:row>49</xdr:row>
      <xdr:rowOff>180974</xdr:rowOff>
    </xdr:to>
    <xdr:sp macro="" textlink="">
      <xdr:nvSpPr>
        <xdr:cNvPr id="10" name="Text Box 10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400425" y="11296649"/>
          <a:ext cx="981075" cy="457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>
            <a:alpha val="50000"/>
          </a:srgbClr>
        </a:solidFill>
        <a:ln w="3175" cap="rnd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prstDash val="sysDot"/>
          <a:miter lim="800000"/>
          <a:headEnd/>
          <a:tailEnd/>
        </a:ln>
        <a:effectLst>
          <a:outerShdw dist="17961" dir="2700000" algn="ctr" rotWithShape="0">
            <a:srgbClr xmlns:mc="http://schemas.openxmlformats.org/markup-compatibility/2006" xmlns:a14="http://schemas.microsoft.com/office/drawing/2010/main" val="FF6600" mc:Ignorable="a14" a14:legacySpreadsheetColorIndex="53">
              <a:alpha val="50000"/>
            </a:srgbClr>
          </a:outerShdw>
        </a:effec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rgbClr val="993300"/>
              </a:solidFill>
              <a:latin typeface="Times New Roman"/>
              <a:cs typeface="Times New Roman"/>
            </a:rPr>
            <a:t>Prix à saisir dans ces cases (sans le sigle €)</a:t>
          </a:r>
        </a:p>
      </xdr:txBody>
    </xdr:sp>
    <xdr:clientData fPrintsWithSheet="0"/>
  </xdr:twoCellAnchor>
  <xdr:twoCellAnchor>
    <xdr:from>
      <xdr:col>10</xdr:col>
      <xdr:colOff>171451</xdr:colOff>
      <xdr:row>46</xdr:row>
      <xdr:rowOff>123824</xdr:rowOff>
    </xdr:from>
    <xdr:to>
      <xdr:col>13</xdr:col>
      <xdr:colOff>28575</xdr:colOff>
      <xdr:row>48</xdr:row>
      <xdr:rowOff>57147</xdr:rowOff>
    </xdr:to>
    <xdr:sp macro="" textlink="">
      <xdr:nvSpPr>
        <xdr:cNvPr id="12" name="Line 1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 flipV="1">
          <a:off x="4010026" y="10906124"/>
          <a:ext cx="466724" cy="409573"/>
        </a:xfrm>
        <a:prstGeom prst="line">
          <a:avLst/>
        </a:prstGeom>
        <a:noFill/>
        <a:ln w="9525" cap="rnd">
          <a:solidFill>
            <a:srgbClr val="FF6600"/>
          </a:solidFill>
          <a:prstDash val="sysDot"/>
          <a:round/>
          <a:headEnd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1</xdr:col>
      <xdr:colOff>66675</xdr:colOff>
      <xdr:row>3</xdr:row>
      <xdr:rowOff>142875</xdr:rowOff>
    </xdr:from>
    <xdr:to>
      <xdr:col>3</xdr:col>
      <xdr:colOff>323850</xdr:colOff>
      <xdr:row>7</xdr:row>
      <xdr:rowOff>133351</xdr:rowOff>
    </xdr:to>
    <xdr:sp macro="" textlink="">
      <xdr:nvSpPr>
        <xdr:cNvPr id="22" name="Text Box 36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66675" y="819150"/>
          <a:ext cx="1295400" cy="619126"/>
        </a:xfrm>
        <a:prstGeom prst="rect">
          <a:avLst/>
        </a:prstGeom>
        <a:solidFill>
          <a:srgbClr val="FFFFCC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rgbClr val="663300"/>
              </a:solidFill>
              <a:latin typeface="+mn-lt"/>
              <a:cs typeface="Times New Roman"/>
            </a:rPr>
            <a:t>Livraison gratuite pour toute commande</a:t>
          </a:r>
        </a:p>
        <a:p>
          <a:pPr algn="ctr" rtl="0">
            <a:defRPr sz="1000"/>
          </a:pPr>
          <a:r>
            <a:rPr lang="fr-FR" sz="1000" b="1" i="1" u="none" strike="noStrike" baseline="0">
              <a:solidFill>
                <a:srgbClr val="663300"/>
              </a:solidFill>
              <a:latin typeface="+mn-lt"/>
              <a:cs typeface="Times New Roman"/>
            </a:rPr>
            <a:t>à partir de 10 boîtes !</a:t>
          </a:r>
        </a:p>
      </xdr:txBody>
    </xdr:sp>
    <xdr:clientData/>
  </xdr:twoCellAnchor>
  <xdr:twoCellAnchor>
    <xdr:from>
      <xdr:col>10</xdr:col>
      <xdr:colOff>180975</xdr:colOff>
      <xdr:row>47</xdr:row>
      <xdr:rowOff>133349</xdr:rowOff>
    </xdr:from>
    <xdr:to>
      <xdr:col>13</xdr:col>
      <xdr:colOff>28575</xdr:colOff>
      <xdr:row>48</xdr:row>
      <xdr:rowOff>66672</xdr:rowOff>
    </xdr:to>
    <xdr:sp macro="" textlink="">
      <xdr:nvSpPr>
        <xdr:cNvPr id="23" name="Line 10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 flipV="1">
          <a:off x="4019550" y="11153774"/>
          <a:ext cx="457200" cy="171448"/>
        </a:xfrm>
        <a:prstGeom prst="line">
          <a:avLst/>
        </a:prstGeom>
        <a:noFill/>
        <a:ln w="9525" cap="rnd">
          <a:solidFill>
            <a:srgbClr val="FF6600"/>
          </a:solidFill>
          <a:prstDash val="sysDot"/>
          <a:round/>
          <a:headEnd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219075</xdr:colOff>
          <xdr:row>6</xdr:row>
          <xdr:rowOff>66675</xdr:rowOff>
        </xdr:from>
        <xdr:to>
          <xdr:col>5</xdr:col>
          <xdr:colOff>342900</xdr:colOff>
          <xdr:row>8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8</xdr:col>
      <xdr:colOff>76199</xdr:colOff>
      <xdr:row>0</xdr:row>
      <xdr:rowOff>47625</xdr:rowOff>
    </xdr:from>
    <xdr:to>
      <xdr:col>13</xdr:col>
      <xdr:colOff>133350</xdr:colOff>
      <xdr:row>4</xdr:row>
      <xdr:rowOff>33572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8949" y="47625"/>
          <a:ext cx="1552576" cy="852722"/>
        </a:xfrm>
        <a:prstGeom prst="rect">
          <a:avLst/>
        </a:prstGeom>
      </xdr:spPr>
    </xdr:pic>
    <xdr:clientData/>
  </xdr:twoCellAnchor>
  <xdr:twoCellAnchor editAs="oneCell">
    <xdr:from>
      <xdr:col>14</xdr:col>
      <xdr:colOff>228601</xdr:colOff>
      <xdr:row>0</xdr:row>
      <xdr:rowOff>38100</xdr:rowOff>
    </xdr:from>
    <xdr:to>
      <xdr:col>20</xdr:col>
      <xdr:colOff>295275</xdr:colOff>
      <xdr:row>1</xdr:row>
      <xdr:rowOff>161925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248" b="21278"/>
        <a:stretch/>
      </xdr:blipFill>
      <xdr:spPr>
        <a:xfrm>
          <a:off x="5257801" y="38100"/>
          <a:ext cx="2105024" cy="314325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7</xdr:col>
      <xdr:colOff>147833</xdr:colOff>
      <xdr:row>2</xdr:row>
      <xdr:rowOff>21337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0"/>
          <a:ext cx="2624333" cy="402337"/>
        </a:xfrm>
        <a:prstGeom prst="rect">
          <a:avLst/>
        </a:prstGeom>
      </xdr:spPr>
    </xdr:pic>
    <xdr:clientData/>
  </xdr:twoCellAnchor>
  <xdr:twoCellAnchor>
    <xdr:from>
      <xdr:col>1</xdr:col>
      <xdr:colOff>47624</xdr:colOff>
      <xdr:row>36</xdr:row>
      <xdr:rowOff>57150</xdr:rowOff>
    </xdr:from>
    <xdr:to>
      <xdr:col>3</xdr:col>
      <xdr:colOff>381000</xdr:colOff>
      <xdr:row>38</xdr:row>
      <xdr:rowOff>28575</xdr:rowOff>
    </xdr:to>
    <xdr:sp macro="" textlink="">
      <xdr:nvSpPr>
        <xdr:cNvPr id="13" name="Text Box 36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90499" y="7981950"/>
          <a:ext cx="1371601" cy="485775"/>
        </a:xfrm>
        <a:prstGeom prst="rect">
          <a:avLst/>
        </a:prstGeom>
        <a:solidFill>
          <a:srgbClr val="92D050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La sélection saisonnière </a:t>
          </a:r>
        </a:p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de </a:t>
          </a:r>
          <a:r>
            <a:rPr lang="fr-FR" sz="14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Quenotte</a:t>
          </a: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</a:t>
          </a:r>
        </a:p>
      </xdr:txBody>
    </xdr:sp>
    <xdr:clientData/>
  </xdr:twoCellAnchor>
  <xdr:twoCellAnchor>
    <xdr:from>
      <xdr:col>1</xdr:col>
      <xdr:colOff>76200</xdr:colOff>
      <xdr:row>10</xdr:row>
      <xdr:rowOff>190500</xdr:rowOff>
    </xdr:from>
    <xdr:to>
      <xdr:col>3</xdr:col>
      <xdr:colOff>409576</xdr:colOff>
      <xdr:row>13</xdr:row>
      <xdr:rowOff>104775</xdr:rowOff>
    </xdr:to>
    <xdr:sp macro="" textlink="">
      <xdr:nvSpPr>
        <xdr:cNvPr id="14" name="Text Box 36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2124075"/>
          <a:ext cx="1371601" cy="447675"/>
        </a:xfrm>
        <a:prstGeom prst="rect">
          <a:avLst/>
        </a:prstGeom>
        <a:solidFill>
          <a:srgbClr val="996633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Les produits </a:t>
          </a:r>
        </a:p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de </a:t>
          </a:r>
          <a:r>
            <a:rPr lang="fr-FR" sz="14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Mady</a:t>
          </a: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</a:t>
          </a:r>
        </a:p>
      </xdr:txBody>
    </xdr:sp>
    <xdr:clientData/>
  </xdr:twoCellAnchor>
  <xdr:twoCellAnchor editAs="oneCell">
    <xdr:from>
      <xdr:col>2</xdr:col>
      <xdr:colOff>485775</xdr:colOff>
      <xdr:row>2</xdr:row>
      <xdr:rowOff>76200</xdr:rowOff>
    </xdr:from>
    <xdr:to>
      <xdr:col>5</xdr:col>
      <xdr:colOff>162090</xdr:colOff>
      <xdr:row>3</xdr:row>
      <xdr:rowOff>123825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457200"/>
          <a:ext cx="1314615" cy="342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</xdr:row>
      <xdr:rowOff>38100</xdr:rowOff>
    </xdr:from>
    <xdr:to>
      <xdr:col>8</xdr:col>
      <xdr:colOff>180975</xdr:colOff>
      <xdr:row>17</xdr:row>
      <xdr:rowOff>209550</xdr:rowOff>
    </xdr:to>
    <xdr:sp macro="" textlink="">
      <xdr:nvSpPr>
        <xdr:cNvPr id="15" name="Text Box 36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2419350" y="3438525"/>
          <a:ext cx="857250" cy="171450"/>
        </a:xfrm>
        <a:prstGeom prst="rect">
          <a:avLst/>
        </a:prstGeom>
        <a:solidFill>
          <a:srgbClr val="996633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NOUVEAU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95250</xdr:colOff>
      <xdr:row>11</xdr:row>
      <xdr:rowOff>0</xdr:rowOff>
    </xdr:from>
    <xdr:to>
      <xdr:col>35</xdr:col>
      <xdr:colOff>114300</xdr:colOff>
      <xdr:row>49</xdr:row>
      <xdr:rowOff>104775</xdr:rowOff>
    </xdr:to>
    <xdr:sp macro="" textlink="">
      <xdr:nvSpPr>
        <xdr:cNvPr id="2" name="Text Box 751">
          <a:extLst>
            <a:ext uri="{FF2B5EF4-FFF2-40B4-BE49-F238E27FC236}">
              <a16:creationId xmlns:a16="http://schemas.microsoft.com/office/drawing/2014/main" id="{FEFD722D-D7A4-4BD8-8002-29408DBACD17}"/>
            </a:ext>
          </a:extLst>
        </xdr:cNvPr>
        <xdr:cNvSpPr txBox="1">
          <a:spLocks noChangeArrowheads="1"/>
        </xdr:cNvSpPr>
      </xdr:nvSpPr>
      <xdr:spPr bwMode="auto">
        <a:xfrm>
          <a:off x="18249900" y="2352675"/>
          <a:ext cx="361950" cy="12553950"/>
        </a:xfrm>
        <a:prstGeom prst="rect">
          <a:avLst/>
        </a:prstGeom>
        <a:noFill/>
        <a:ln w="9525">
          <a:solidFill>
            <a:srgbClr val="993300"/>
          </a:solidFill>
          <a:miter lim="800000"/>
          <a:headEnd/>
          <a:tailEnd/>
        </a:ln>
      </xdr:spPr>
      <xdr:txBody>
        <a:bodyPr vertOverflow="clip" vert="vert270" wrap="square" lIns="0" tIns="0" rIns="0" bIns="0" anchor="ctr" upright="1"/>
        <a:lstStyle/>
        <a:p>
          <a:pPr algn="ctr" rtl="0">
            <a:defRPr sz="1000"/>
          </a:pPr>
          <a:r>
            <a:rPr lang="fr-FR" sz="800" b="0" i="0" u="none" strike="noStrike" baseline="0">
              <a:solidFill>
                <a:srgbClr val="663300"/>
              </a:solidFill>
              <a:latin typeface="+mn-lt"/>
              <a:cs typeface="Times New Roman"/>
            </a:rPr>
            <a:t>Conditions Générales de Vente consultables sur le www.bijou.com ou sur simple demande : infos@bijou.com - 05 55 08 30 00 - Voir poids nets, prix au kilo et liste d'ingrédients sur le catalogue - *Chocolats de couverture et pépites </a:t>
          </a:r>
          <a:endParaRPr lang="fr-FR" sz="800" b="0" i="0" u="sng" strike="noStrike" baseline="0">
            <a:solidFill>
              <a:srgbClr val="663300"/>
            </a:solidFill>
            <a:latin typeface="+mn-lt"/>
            <a:cs typeface="Times New Roman"/>
          </a:endParaRPr>
        </a:p>
      </xdr:txBody>
    </xdr:sp>
    <xdr:clientData/>
  </xdr:twoCellAnchor>
  <xdr:twoCellAnchor>
    <xdr:from>
      <xdr:col>29</xdr:col>
      <xdr:colOff>847725</xdr:colOff>
      <xdr:row>46</xdr:row>
      <xdr:rowOff>38100</xdr:rowOff>
    </xdr:from>
    <xdr:to>
      <xdr:col>32</xdr:col>
      <xdr:colOff>142875</xdr:colOff>
      <xdr:row>47</xdr:row>
      <xdr:rowOff>152400</xdr:rowOff>
    </xdr:to>
    <xdr:sp macro="" textlink="">
      <xdr:nvSpPr>
        <xdr:cNvPr id="3" name="Text Box 105">
          <a:extLst>
            <a:ext uri="{FF2B5EF4-FFF2-40B4-BE49-F238E27FC236}">
              <a16:creationId xmlns:a16="http://schemas.microsoft.com/office/drawing/2014/main" id="{CDED3AAE-705C-46D7-A20B-7F70937FC484}"/>
            </a:ext>
          </a:extLst>
        </xdr:cNvPr>
        <xdr:cNvSpPr txBox="1">
          <a:spLocks noChangeArrowheads="1"/>
        </xdr:cNvSpPr>
      </xdr:nvSpPr>
      <xdr:spPr bwMode="auto">
        <a:xfrm>
          <a:off x="16335375" y="13849350"/>
          <a:ext cx="790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50" b="1" i="0" u="none" strike="noStrike" baseline="0">
              <a:solidFill>
                <a:srgbClr val="800000"/>
              </a:solidFill>
              <a:latin typeface="Arial"/>
              <a:cs typeface="Arial"/>
            </a:rPr>
            <a:t>Btes</a:t>
          </a:r>
        </a:p>
      </xdr:txBody>
    </xdr:sp>
    <xdr:clientData/>
  </xdr:twoCellAnchor>
  <xdr:twoCellAnchor>
    <xdr:from>
      <xdr:col>69</xdr:col>
      <xdr:colOff>47625</xdr:colOff>
      <xdr:row>11</xdr:row>
      <xdr:rowOff>0</xdr:rowOff>
    </xdr:from>
    <xdr:to>
      <xdr:col>69</xdr:col>
      <xdr:colOff>390525</xdr:colOff>
      <xdr:row>49</xdr:row>
      <xdr:rowOff>104775</xdr:rowOff>
    </xdr:to>
    <xdr:sp macro="" textlink="">
      <xdr:nvSpPr>
        <xdr:cNvPr id="4" name="Text Box 751">
          <a:extLst>
            <a:ext uri="{FF2B5EF4-FFF2-40B4-BE49-F238E27FC236}">
              <a16:creationId xmlns:a16="http://schemas.microsoft.com/office/drawing/2014/main" id="{E0AE00A9-04B7-4C48-9B98-DE352ABE4570}"/>
            </a:ext>
          </a:extLst>
        </xdr:cNvPr>
        <xdr:cNvSpPr txBox="1">
          <a:spLocks noChangeArrowheads="1"/>
        </xdr:cNvSpPr>
      </xdr:nvSpPr>
      <xdr:spPr bwMode="auto">
        <a:xfrm>
          <a:off x="37576125" y="2352675"/>
          <a:ext cx="342900" cy="12553950"/>
        </a:xfrm>
        <a:prstGeom prst="rect">
          <a:avLst/>
        </a:prstGeom>
        <a:noFill/>
        <a:ln w="9525">
          <a:solidFill>
            <a:srgbClr val="993300"/>
          </a:solidFill>
          <a:miter lim="800000"/>
          <a:headEnd/>
          <a:tailEnd/>
        </a:ln>
      </xdr:spPr>
      <xdr:txBody>
        <a:bodyPr vertOverflow="clip" vert="vert270" wrap="square" lIns="0" tIns="0" rIns="0" bIns="0" anchor="ctr" upright="1"/>
        <a:lstStyle/>
        <a:p>
          <a:pPr algn="ctr" rtl="0"/>
          <a:r>
            <a:rPr lang="fr-FR" sz="800" b="0" i="0" baseline="0">
              <a:solidFill>
                <a:schemeClr val="accent2">
                  <a:lumMod val="50000"/>
                </a:schemeClr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Conditions Générales de Vente consultables sur le www.bijou.com ou sur simple demande : infos@bijou.com - 05 55 08 30 00 - Voir poids nets, prix au kilo et liste d'ingrédients sur le catalogue - *Chocolats de couverture et pépites </a:t>
          </a:r>
          <a:endParaRPr lang="fr-FR" sz="800">
            <a:solidFill>
              <a:schemeClr val="accent2">
                <a:lumMod val="50000"/>
              </a:schemeClr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64</xdr:col>
      <xdr:colOff>0</xdr:colOff>
      <xdr:row>46</xdr:row>
      <xdr:rowOff>38100</xdr:rowOff>
    </xdr:from>
    <xdr:to>
      <xdr:col>66</xdr:col>
      <xdr:colOff>28575</xdr:colOff>
      <xdr:row>47</xdr:row>
      <xdr:rowOff>152400</xdr:rowOff>
    </xdr:to>
    <xdr:sp macro="" textlink="">
      <xdr:nvSpPr>
        <xdr:cNvPr id="5" name="Text Box 105">
          <a:extLst>
            <a:ext uri="{FF2B5EF4-FFF2-40B4-BE49-F238E27FC236}">
              <a16:creationId xmlns:a16="http://schemas.microsoft.com/office/drawing/2014/main" id="{DAF1EA6F-1C6C-4344-B019-D3256EABEB9C}"/>
            </a:ext>
          </a:extLst>
        </xdr:cNvPr>
        <xdr:cNvSpPr txBox="1">
          <a:spLocks noChangeArrowheads="1"/>
        </xdr:cNvSpPr>
      </xdr:nvSpPr>
      <xdr:spPr bwMode="auto">
        <a:xfrm>
          <a:off x="35128200" y="13849350"/>
          <a:ext cx="6000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50" b="1" i="0" u="none" strike="noStrike" baseline="0">
              <a:solidFill>
                <a:srgbClr val="800000"/>
              </a:solidFill>
              <a:latin typeface="Arial"/>
              <a:cs typeface="Arial"/>
            </a:rPr>
            <a:t>Btes</a:t>
          </a:r>
        </a:p>
      </xdr:txBody>
    </xdr:sp>
    <xdr:clientData/>
  </xdr:twoCellAnchor>
  <xdr:twoCellAnchor>
    <xdr:from>
      <xdr:col>104</xdr:col>
      <xdr:colOff>47625</xdr:colOff>
      <xdr:row>11</xdr:row>
      <xdr:rowOff>0</xdr:rowOff>
    </xdr:from>
    <xdr:to>
      <xdr:col>104</xdr:col>
      <xdr:colOff>390525</xdr:colOff>
      <xdr:row>49</xdr:row>
      <xdr:rowOff>104775</xdr:rowOff>
    </xdr:to>
    <xdr:sp macro="" textlink="">
      <xdr:nvSpPr>
        <xdr:cNvPr id="6" name="Text Box 751">
          <a:extLst>
            <a:ext uri="{FF2B5EF4-FFF2-40B4-BE49-F238E27FC236}">
              <a16:creationId xmlns:a16="http://schemas.microsoft.com/office/drawing/2014/main" id="{B00AE554-9700-44FA-B492-534DD4470C18}"/>
            </a:ext>
          </a:extLst>
        </xdr:cNvPr>
        <xdr:cNvSpPr txBox="1">
          <a:spLocks noChangeArrowheads="1"/>
        </xdr:cNvSpPr>
      </xdr:nvSpPr>
      <xdr:spPr bwMode="auto">
        <a:xfrm>
          <a:off x="57007125" y="2352675"/>
          <a:ext cx="342900" cy="12553950"/>
        </a:xfrm>
        <a:prstGeom prst="rect">
          <a:avLst/>
        </a:prstGeom>
        <a:noFill/>
        <a:ln w="9525">
          <a:solidFill>
            <a:srgbClr val="993300"/>
          </a:solidFill>
          <a:miter lim="800000"/>
          <a:headEnd/>
          <a:tailEnd/>
        </a:ln>
      </xdr:spPr>
      <xdr:txBody>
        <a:bodyPr vertOverflow="clip" vert="vert270" wrap="square" lIns="0" tIns="0" rIns="0" bIns="0" anchor="ctr" upright="1"/>
        <a:lstStyle/>
        <a:p>
          <a:pPr algn="ctr" rtl="0"/>
          <a:r>
            <a:rPr lang="fr-FR" sz="800" b="0" i="0" baseline="0">
              <a:solidFill>
                <a:schemeClr val="accent2">
                  <a:lumMod val="50000"/>
                </a:schemeClr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Conditions Générales de Vente consultables sur le www.bijou.com ou sur simple demande : infos@bijou.com - 05 55 08 30 00 - Voir poids nets, prix au kilo et liste d'ingrédients sur le catalogue - *Chocolats de couverture et pépites </a:t>
          </a:r>
          <a:endParaRPr lang="fr-FR" sz="800">
            <a:solidFill>
              <a:schemeClr val="accent2">
                <a:lumMod val="50000"/>
              </a:schemeClr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99</xdr:col>
      <xdr:colOff>0</xdr:colOff>
      <xdr:row>46</xdr:row>
      <xdr:rowOff>38100</xdr:rowOff>
    </xdr:from>
    <xdr:to>
      <xdr:col>101</xdr:col>
      <xdr:colOff>28575</xdr:colOff>
      <xdr:row>47</xdr:row>
      <xdr:rowOff>152400</xdr:rowOff>
    </xdr:to>
    <xdr:sp macro="" textlink="">
      <xdr:nvSpPr>
        <xdr:cNvPr id="7" name="Text Box 105">
          <a:extLst>
            <a:ext uri="{FF2B5EF4-FFF2-40B4-BE49-F238E27FC236}">
              <a16:creationId xmlns:a16="http://schemas.microsoft.com/office/drawing/2014/main" id="{25998869-29A8-459B-A026-E16FA294335F}"/>
            </a:ext>
          </a:extLst>
        </xdr:cNvPr>
        <xdr:cNvSpPr txBox="1">
          <a:spLocks noChangeArrowheads="1"/>
        </xdr:cNvSpPr>
      </xdr:nvSpPr>
      <xdr:spPr bwMode="auto">
        <a:xfrm>
          <a:off x="54521100" y="13849350"/>
          <a:ext cx="6000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50" b="1" i="0" u="none" strike="noStrike" baseline="0">
              <a:solidFill>
                <a:srgbClr val="800000"/>
              </a:solidFill>
              <a:latin typeface="Arial"/>
              <a:cs typeface="Arial"/>
            </a:rPr>
            <a:t>Btes</a:t>
          </a:r>
        </a:p>
      </xdr:txBody>
    </xdr:sp>
    <xdr:clientData/>
  </xdr:twoCellAnchor>
  <xdr:twoCellAnchor>
    <xdr:from>
      <xdr:col>29</xdr:col>
      <xdr:colOff>847725</xdr:colOff>
      <xdr:row>46</xdr:row>
      <xdr:rowOff>38100</xdr:rowOff>
    </xdr:from>
    <xdr:to>
      <xdr:col>32</xdr:col>
      <xdr:colOff>142875</xdr:colOff>
      <xdr:row>47</xdr:row>
      <xdr:rowOff>152400</xdr:rowOff>
    </xdr:to>
    <xdr:sp macro="" textlink="">
      <xdr:nvSpPr>
        <xdr:cNvPr id="8" name="Text Box 105">
          <a:extLst>
            <a:ext uri="{FF2B5EF4-FFF2-40B4-BE49-F238E27FC236}">
              <a16:creationId xmlns:a16="http://schemas.microsoft.com/office/drawing/2014/main" id="{7CA525F3-A5CC-4D43-B0E6-E2F607F8AEF3}"/>
            </a:ext>
          </a:extLst>
        </xdr:cNvPr>
        <xdr:cNvSpPr txBox="1">
          <a:spLocks noChangeArrowheads="1"/>
        </xdr:cNvSpPr>
      </xdr:nvSpPr>
      <xdr:spPr bwMode="auto">
        <a:xfrm>
          <a:off x="16335375" y="13849350"/>
          <a:ext cx="790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50" b="1" i="0" u="none" strike="noStrike" baseline="0">
              <a:solidFill>
                <a:srgbClr val="663300"/>
              </a:solidFill>
              <a:latin typeface="Arial"/>
              <a:cs typeface="Arial"/>
            </a:rPr>
            <a:t>Btes</a:t>
          </a:r>
        </a:p>
      </xdr:txBody>
    </xdr:sp>
    <xdr:clientData/>
  </xdr:twoCellAnchor>
  <xdr:twoCellAnchor>
    <xdr:from>
      <xdr:col>64</xdr:col>
      <xdr:colOff>0</xdr:colOff>
      <xdr:row>46</xdr:row>
      <xdr:rowOff>38100</xdr:rowOff>
    </xdr:from>
    <xdr:to>
      <xdr:col>66</xdr:col>
      <xdr:colOff>28575</xdr:colOff>
      <xdr:row>47</xdr:row>
      <xdr:rowOff>152400</xdr:rowOff>
    </xdr:to>
    <xdr:sp macro="" textlink="">
      <xdr:nvSpPr>
        <xdr:cNvPr id="9" name="Text Box 105">
          <a:extLst>
            <a:ext uri="{FF2B5EF4-FFF2-40B4-BE49-F238E27FC236}">
              <a16:creationId xmlns:a16="http://schemas.microsoft.com/office/drawing/2014/main" id="{AA0F24F4-CAFC-4E84-9308-28D4E9D3FB2A}"/>
            </a:ext>
          </a:extLst>
        </xdr:cNvPr>
        <xdr:cNvSpPr txBox="1">
          <a:spLocks noChangeArrowheads="1"/>
        </xdr:cNvSpPr>
      </xdr:nvSpPr>
      <xdr:spPr bwMode="auto">
        <a:xfrm>
          <a:off x="35128200" y="13849350"/>
          <a:ext cx="6000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50" b="1" i="0" u="none" strike="noStrike" baseline="0">
              <a:solidFill>
                <a:srgbClr val="663300"/>
              </a:solidFill>
              <a:latin typeface="Arial"/>
              <a:cs typeface="Arial"/>
            </a:rPr>
            <a:t>Btes</a:t>
          </a:r>
        </a:p>
      </xdr:txBody>
    </xdr:sp>
    <xdr:clientData/>
  </xdr:twoCellAnchor>
  <xdr:twoCellAnchor>
    <xdr:from>
      <xdr:col>99</xdr:col>
      <xdr:colOff>0</xdr:colOff>
      <xdr:row>46</xdr:row>
      <xdr:rowOff>38100</xdr:rowOff>
    </xdr:from>
    <xdr:to>
      <xdr:col>101</xdr:col>
      <xdr:colOff>28575</xdr:colOff>
      <xdr:row>47</xdr:row>
      <xdr:rowOff>152400</xdr:rowOff>
    </xdr:to>
    <xdr:sp macro="" textlink="">
      <xdr:nvSpPr>
        <xdr:cNvPr id="10" name="Text Box 105">
          <a:extLst>
            <a:ext uri="{FF2B5EF4-FFF2-40B4-BE49-F238E27FC236}">
              <a16:creationId xmlns:a16="http://schemas.microsoft.com/office/drawing/2014/main" id="{43EA4681-4EAA-4371-94DE-C0E592A3FE78}"/>
            </a:ext>
          </a:extLst>
        </xdr:cNvPr>
        <xdr:cNvSpPr txBox="1">
          <a:spLocks noChangeArrowheads="1"/>
        </xdr:cNvSpPr>
      </xdr:nvSpPr>
      <xdr:spPr bwMode="auto">
        <a:xfrm>
          <a:off x="54521100" y="13849350"/>
          <a:ext cx="6000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50" b="1" i="0" u="none" strike="noStrike" baseline="0">
              <a:solidFill>
                <a:srgbClr val="663300"/>
              </a:solidFill>
              <a:latin typeface="Arial"/>
              <a:cs typeface="Arial"/>
            </a:rPr>
            <a:t>Btes</a:t>
          </a:r>
        </a:p>
      </xdr:txBody>
    </xdr:sp>
    <xdr:clientData/>
  </xdr:twoCellAnchor>
  <xdr:twoCellAnchor>
    <xdr:from>
      <xdr:col>138</xdr:col>
      <xdr:colOff>47625</xdr:colOff>
      <xdr:row>11</xdr:row>
      <xdr:rowOff>0</xdr:rowOff>
    </xdr:from>
    <xdr:to>
      <xdr:col>138</xdr:col>
      <xdr:colOff>390525</xdr:colOff>
      <xdr:row>49</xdr:row>
      <xdr:rowOff>104775</xdr:rowOff>
    </xdr:to>
    <xdr:sp macro="" textlink="">
      <xdr:nvSpPr>
        <xdr:cNvPr id="11" name="Text Box 751">
          <a:extLst>
            <a:ext uri="{FF2B5EF4-FFF2-40B4-BE49-F238E27FC236}">
              <a16:creationId xmlns:a16="http://schemas.microsoft.com/office/drawing/2014/main" id="{DB88135B-E5B0-429C-9FE3-921A3A3F9EEF}"/>
            </a:ext>
          </a:extLst>
        </xdr:cNvPr>
        <xdr:cNvSpPr txBox="1">
          <a:spLocks noChangeArrowheads="1"/>
        </xdr:cNvSpPr>
      </xdr:nvSpPr>
      <xdr:spPr bwMode="auto">
        <a:xfrm>
          <a:off x="76333350" y="2352675"/>
          <a:ext cx="342900" cy="12553950"/>
        </a:xfrm>
        <a:prstGeom prst="rect">
          <a:avLst/>
        </a:prstGeom>
        <a:noFill/>
        <a:ln w="9525">
          <a:solidFill>
            <a:srgbClr val="993300"/>
          </a:solidFill>
          <a:miter lim="800000"/>
          <a:headEnd/>
          <a:tailEnd/>
        </a:ln>
      </xdr:spPr>
      <xdr:txBody>
        <a:bodyPr vertOverflow="clip" vert="vert270" wrap="square" lIns="0" tIns="0" rIns="0" bIns="0" anchor="ctr" upright="1"/>
        <a:lstStyle/>
        <a:p>
          <a:pPr algn="ctr" rtl="0"/>
          <a:r>
            <a:rPr lang="fr-FR" sz="800" b="0" i="0" baseline="0">
              <a:solidFill>
                <a:schemeClr val="accent2">
                  <a:lumMod val="50000"/>
                </a:schemeClr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Conditions Générales de Vente consultables sur le www.bijou.com ou sur simple demande : infos@bijou.com - 05 55 08 30 00 - Voir poids nets, prix au kilo et liste d'ingrédients sur le catalogue - *Chocolats de couverture et pépites </a:t>
          </a:r>
          <a:endParaRPr lang="fr-FR" sz="800">
            <a:solidFill>
              <a:schemeClr val="accent2">
                <a:lumMod val="50000"/>
              </a:schemeClr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133</xdr:col>
      <xdr:colOff>0</xdr:colOff>
      <xdr:row>46</xdr:row>
      <xdr:rowOff>38100</xdr:rowOff>
    </xdr:from>
    <xdr:to>
      <xdr:col>135</xdr:col>
      <xdr:colOff>28575</xdr:colOff>
      <xdr:row>47</xdr:row>
      <xdr:rowOff>152400</xdr:rowOff>
    </xdr:to>
    <xdr:sp macro="" textlink="">
      <xdr:nvSpPr>
        <xdr:cNvPr id="12" name="Text Box 105">
          <a:extLst>
            <a:ext uri="{FF2B5EF4-FFF2-40B4-BE49-F238E27FC236}">
              <a16:creationId xmlns:a16="http://schemas.microsoft.com/office/drawing/2014/main" id="{40CC956B-F69F-42EB-8A2D-3E73315549A9}"/>
            </a:ext>
          </a:extLst>
        </xdr:cNvPr>
        <xdr:cNvSpPr txBox="1">
          <a:spLocks noChangeArrowheads="1"/>
        </xdr:cNvSpPr>
      </xdr:nvSpPr>
      <xdr:spPr bwMode="auto">
        <a:xfrm>
          <a:off x="73847325" y="13849350"/>
          <a:ext cx="6000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50" b="1" i="0" u="none" strike="noStrike" baseline="0">
              <a:solidFill>
                <a:srgbClr val="800000"/>
              </a:solidFill>
              <a:latin typeface="Arial"/>
              <a:cs typeface="Arial"/>
            </a:rPr>
            <a:t>Btes</a:t>
          </a:r>
        </a:p>
      </xdr:txBody>
    </xdr:sp>
    <xdr:clientData/>
  </xdr:twoCellAnchor>
  <xdr:twoCellAnchor>
    <xdr:from>
      <xdr:col>133</xdr:col>
      <xdr:colOff>0</xdr:colOff>
      <xdr:row>46</xdr:row>
      <xdr:rowOff>38100</xdr:rowOff>
    </xdr:from>
    <xdr:to>
      <xdr:col>135</xdr:col>
      <xdr:colOff>28575</xdr:colOff>
      <xdr:row>47</xdr:row>
      <xdr:rowOff>152400</xdr:rowOff>
    </xdr:to>
    <xdr:sp macro="" textlink="">
      <xdr:nvSpPr>
        <xdr:cNvPr id="13" name="Text Box 105">
          <a:extLst>
            <a:ext uri="{FF2B5EF4-FFF2-40B4-BE49-F238E27FC236}">
              <a16:creationId xmlns:a16="http://schemas.microsoft.com/office/drawing/2014/main" id="{0DDD14C4-24E2-4C79-8BDE-7D55E4AA7195}"/>
            </a:ext>
          </a:extLst>
        </xdr:cNvPr>
        <xdr:cNvSpPr txBox="1">
          <a:spLocks noChangeArrowheads="1"/>
        </xdr:cNvSpPr>
      </xdr:nvSpPr>
      <xdr:spPr bwMode="auto">
        <a:xfrm>
          <a:off x="73847325" y="13849350"/>
          <a:ext cx="6000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50" b="1" i="0" u="none" strike="noStrike" baseline="0">
              <a:solidFill>
                <a:srgbClr val="800000"/>
              </a:solidFill>
              <a:latin typeface="Arial"/>
              <a:cs typeface="Arial"/>
            </a:rPr>
            <a:t>Btes</a:t>
          </a:r>
        </a:p>
      </xdr:txBody>
    </xdr:sp>
    <xdr:clientData/>
  </xdr:twoCellAnchor>
  <xdr:twoCellAnchor>
    <xdr:from>
      <xdr:col>172</xdr:col>
      <xdr:colOff>47625</xdr:colOff>
      <xdr:row>11</xdr:row>
      <xdr:rowOff>0</xdr:rowOff>
    </xdr:from>
    <xdr:to>
      <xdr:col>172</xdr:col>
      <xdr:colOff>390525</xdr:colOff>
      <xdr:row>49</xdr:row>
      <xdr:rowOff>104775</xdr:rowOff>
    </xdr:to>
    <xdr:sp macro="" textlink="">
      <xdr:nvSpPr>
        <xdr:cNvPr id="14" name="Text Box 751">
          <a:extLst>
            <a:ext uri="{FF2B5EF4-FFF2-40B4-BE49-F238E27FC236}">
              <a16:creationId xmlns:a16="http://schemas.microsoft.com/office/drawing/2014/main" id="{2534FACC-187A-472F-964C-831EA989D21C}"/>
            </a:ext>
          </a:extLst>
        </xdr:cNvPr>
        <xdr:cNvSpPr txBox="1">
          <a:spLocks noChangeArrowheads="1"/>
        </xdr:cNvSpPr>
      </xdr:nvSpPr>
      <xdr:spPr bwMode="auto">
        <a:xfrm>
          <a:off x="95488125" y="2352675"/>
          <a:ext cx="342900" cy="12553950"/>
        </a:xfrm>
        <a:prstGeom prst="rect">
          <a:avLst/>
        </a:prstGeom>
        <a:noFill/>
        <a:ln w="9525">
          <a:solidFill>
            <a:srgbClr val="993300"/>
          </a:solidFill>
          <a:miter lim="800000"/>
          <a:headEnd/>
          <a:tailEnd/>
        </a:ln>
      </xdr:spPr>
      <xdr:txBody>
        <a:bodyPr vertOverflow="clip" vert="vert270" wrap="square" lIns="0" tIns="0" rIns="0" bIns="0" anchor="ctr" upright="1"/>
        <a:lstStyle/>
        <a:p>
          <a:pPr algn="ctr" rtl="0"/>
          <a:r>
            <a:rPr lang="fr-FR" sz="800" b="0" i="0" baseline="0">
              <a:solidFill>
                <a:schemeClr val="accent2">
                  <a:lumMod val="50000"/>
                </a:schemeClr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Conditions Générales de Vente consultables sur le www.bijou.com ou sur simple demande : infos@bijou.com - 05 55 08 30 00 - Voir poids nets, prix au kilo et liste d'ingrédients sur le catalogue - *Chocolats de couverture et pépites </a:t>
          </a:r>
          <a:endParaRPr lang="fr-FR" sz="800">
            <a:solidFill>
              <a:schemeClr val="accent2">
                <a:lumMod val="50000"/>
              </a:schemeClr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167</xdr:col>
      <xdr:colOff>0</xdr:colOff>
      <xdr:row>46</xdr:row>
      <xdr:rowOff>38100</xdr:rowOff>
    </xdr:from>
    <xdr:to>
      <xdr:col>169</xdr:col>
      <xdr:colOff>28575</xdr:colOff>
      <xdr:row>47</xdr:row>
      <xdr:rowOff>152400</xdr:rowOff>
    </xdr:to>
    <xdr:sp macro="" textlink="">
      <xdr:nvSpPr>
        <xdr:cNvPr id="15" name="Text Box 105">
          <a:extLst>
            <a:ext uri="{FF2B5EF4-FFF2-40B4-BE49-F238E27FC236}">
              <a16:creationId xmlns:a16="http://schemas.microsoft.com/office/drawing/2014/main" id="{79A180FE-5FC3-4FFC-B83B-7D66387208B4}"/>
            </a:ext>
          </a:extLst>
        </xdr:cNvPr>
        <xdr:cNvSpPr txBox="1">
          <a:spLocks noChangeArrowheads="1"/>
        </xdr:cNvSpPr>
      </xdr:nvSpPr>
      <xdr:spPr bwMode="auto">
        <a:xfrm>
          <a:off x="93040200" y="13849350"/>
          <a:ext cx="6000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50" b="1" i="0" u="none" strike="noStrike" baseline="0">
              <a:solidFill>
                <a:srgbClr val="800000"/>
              </a:solidFill>
              <a:latin typeface="Arial"/>
              <a:cs typeface="Arial"/>
            </a:rPr>
            <a:t>Btes</a:t>
          </a:r>
        </a:p>
      </xdr:txBody>
    </xdr:sp>
    <xdr:clientData/>
  </xdr:twoCellAnchor>
  <xdr:twoCellAnchor>
    <xdr:from>
      <xdr:col>167</xdr:col>
      <xdr:colOff>0</xdr:colOff>
      <xdr:row>46</xdr:row>
      <xdr:rowOff>38100</xdr:rowOff>
    </xdr:from>
    <xdr:to>
      <xdr:col>169</xdr:col>
      <xdr:colOff>28575</xdr:colOff>
      <xdr:row>47</xdr:row>
      <xdr:rowOff>152400</xdr:rowOff>
    </xdr:to>
    <xdr:sp macro="" textlink="">
      <xdr:nvSpPr>
        <xdr:cNvPr id="16" name="Text Box 105">
          <a:extLst>
            <a:ext uri="{FF2B5EF4-FFF2-40B4-BE49-F238E27FC236}">
              <a16:creationId xmlns:a16="http://schemas.microsoft.com/office/drawing/2014/main" id="{3E10D3B2-78F3-49C7-A689-83978813F5EF}"/>
            </a:ext>
          </a:extLst>
        </xdr:cNvPr>
        <xdr:cNvSpPr txBox="1">
          <a:spLocks noChangeArrowheads="1"/>
        </xdr:cNvSpPr>
      </xdr:nvSpPr>
      <xdr:spPr bwMode="auto">
        <a:xfrm>
          <a:off x="93040200" y="13849350"/>
          <a:ext cx="6000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50" b="1" i="0" u="none" strike="noStrike" baseline="0">
              <a:solidFill>
                <a:srgbClr val="800000"/>
              </a:solidFill>
              <a:latin typeface="Arial"/>
              <a:cs typeface="Arial"/>
            </a:rPr>
            <a:t>Btes</a:t>
          </a:r>
        </a:p>
      </xdr:txBody>
    </xdr:sp>
    <xdr:clientData/>
  </xdr:twoCellAnchor>
  <xdr:twoCellAnchor editAs="oneCell">
    <xdr:from>
      <xdr:col>1</xdr:col>
      <xdr:colOff>138906</xdr:colOff>
      <xdr:row>5</xdr:row>
      <xdr:rowOff>213720</xdr:rowOff>
    </xdr:from>
    <xdr:to>
      <xdr:col>5</xdr:col>
      <xdr:colOff>208118</xdr:colOff>
      <xdr:row>7</xdr:row>
      <xdr:rowOff>127995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5398CC6C-DBA1-453A-A4E1-C5AD0F20F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781" y="1232895"/>
          <a:ext cx="1631312" cy="447675"/>
        </a:xfrm>
        <a:prstGeom prst="rect">
          <a:avLst/>
        </a:prstGeom>
      </xdr:spPr>
    </xdr:pic>
    <xdr:clientData/>
  </xdr:twoCellAnchor>
  <xdr:twoCellAnchor editAs="oneCell">
    <xdr:from>
      <xdr:col>1</xdr:col>
      <xdr:colOff>4765</xdr:colOff>
      <xdr:row>0</xdr:row>
      <xdr:rowOff>56355</xdr:rowOff>
    </xdr:from>
    <xdr:to>
      <xdr:col>5</xdr:col>
      <xdr:colOff>456333</xdr:colOff>
      <xdr:row>5</xdr:row>
      <xdr:rowOff>132555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26D6191-4531-468F-8306-9F26282E5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40" y="56355"/>
          <a:ext cx="2013668" cy="1095375"/>
        </a:xfrm>
        <a:prstGeom prst="rect">
          <a:avLst/>
        </a:prstGeom>
      </xdr:spPr>
    </xdr:pic>
    <xdr:clientData/>
  </xdr:twoCellAnchor>
  <xdr:twoCellAnchor>
    <xdr:from>
      <xdr:col>1</xdr:col>
      <xdr:colOff>107950</xdr:colOff>
      <xdr:row>11</xdr:row>
      <xdr:rowOff>557213</xdr:rowOff>
    </xdr:from>
    <xdr:to>
      <xdr:col>4</xdr:col>
      <xdr:colOff>836613</xdr:colOff>
      <xdr:row>11</xdr:row>
      <xdr:rowOff>1012826</xdr:rowOff>
    </xdr:to>
    <xdr:sp macro="" textlink="">
      <xdr:nvSpPr>
        <xdr:cNvPr id="19" name="Text Box 363">
          <a:extLst>
            <a:ext uri="{FF2B5EF4-FFF2-40B4-BE49-F238E27FC236}">
              <a16:creationId xmlns:a16="http://schemas.microsoft.com/office/drawing/2014/main" id="{824325C3-EB1C-4BEE-8AA2-7A4AC0684D9B}"/>
            </a:ext>
          </a:extLst>
        </xdr:cNvPr>
        <xdr:cNvSpPr txBox="1">
          <a:spLocks noChangeArrowheads="1"/>
        </xdr:cNvSpPr>
      </xdr:nvSpPr>
      <xdr:spPr bwMode="auto">
        <a:xfrm>
          <a:off x="247650" y="2919413"/>
          <a:ext cx="1363663" cy="455613"/>
        </a:xfrm>
        <a:prstGeom prst="rect">
          <a:avLst/>
        </a:prstGeom>
        <a:solidFill>
          <a:srgbClr val="996633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Les produits </a:t>
          </a:r>
        </a:p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de </a:t>
          </a:r>
          <a:r>
            <a:rPr lang="fr-FR" sz="14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Mady</a:t>
          </a: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</a:t>
          </a:r>
        </a:p>
      </xdr:txBody>
    </xdr:sp>
    <xdr:clientData/>
  </xdr:twoCellAnchor>
  <xdr:twoCellAnchor>
    <xdr:from>
      <xdr:col>1</xdr:col>
      <xdr:colOff>119063</xdr:colOff>
      <xdr:row>34</xdr:row>
      <xdr:rowOff>78581</xdr:rowOff>
    </xdr:from>
    <xdr:to>
      <xdr:col>4</xdr:col>
      <xdr:colOff>847726</xdr:colOff>
      <xdr:row>35</xdr:row>
      <xdr:rowOff>269081</xdr:rowOff>
    </xdr:to>
    <xdr:sp macro="" textlink="">
      <xdr:nvSpPr>
        <xdr:cNvPr id="20" name="Text Box 363">
          <a:extLst>
            <a:ext uri="{FF2B5EF4-FFF2-40B4-BE49-F238E27FC236}">
              <a16:creationId xmlns:a16="http://schemas.microsoft.com/office/drawing/2014/main" id="{10DA5D48-9928-4561-9008-0BFF39D9AF70}"/>
            </a:ext>
          </a:extLst>
        </xdr:cNvPr>
        <xdr:cNvSpPr txBox="1">
          <a:spLocks noChangeArrowheads="1"/>
        </xdr:cNvSpPr>
      </xdr:nvSpPr>
      <xdr:spPr bwMode="auto">
        <a:xfrm>
          <a:off x="261938" y="10251281"/>
          <a:ext cx="1366838" cy="485775"/>
        </a:xfrm>
        <a:prstGeom prst="rect">
          <a:avLst/>
        </a:prstGeom>
        <a:solidFill>
          <a:srgbClr val="92D050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La sélection saisonnière </a:t>
          </a:r>
        </a:p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de </a:t>
          </a:r>
          <a:r>
            <a:rPr lang="fr-FR" sz="14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Quenotte</a:t>
          </a: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</a:t>
          </a:r>
        </a:p>
      </xdr:txBody>
    </xdr:sp>
    <xdr:clientData/>
  </xdr:twoCellAnchor>
  <xdr:twoCellAnchor>
    <xdr:from>
      <xdr:col>133</xdr:col>
      <xdr:colOff>0</xdr:colOff>
      <xdr:row>46</xdr:row>
      <xdr:rowOff>38100</xdr:rowOff>
    </xdr:from>
    <xdr:to>
      <xdr:col>135</xdr:col>
      <xdr:colOff>28575</xdr:colOff>
      <xdr:row>47</xdr:row>
      <xdr:rowOff>152400</xdr:rowOff>
    </xdr:to>
    <xdr:sp macro="" textlink="">
      <xdr:nvSpPr>
        <xdr:cNvPr id="21" name="Text Box 105">
          <a:extLst>
            <a:ext uri="{FF2B5EF4-FFF2-40B4-BE49-F238E27FC236}">
              <a16:creationId xmlns:a16="http://schemas.microsoft.com/office/drawing/2014/main" id="{8E9E07DC-6C5D-4061-9270-BD1DE702C799}"/>
            </a:ext>
          </a:extLst>
        </xdr:cNvPr>
        <xdr:cNvSpPr txBox="1">
          <a:spLocks noChangeArrowheads="1"/>
        </xdr:cNvSpPr>
      </xdr:nvSpPr>
      <xdr:spPr bwMode="auto">
        <a:xfrm>
          <a:off x="73847325" y="13849350"/>
          <a:ext cx="6000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50" b="1" i="0" u="none" strike="noStrike" baseline="0">
              <a:solidFill>
                <a:srgbClr val="800000"/>
              </a:solidFill>
              <a:latin typeface="Arial"/>
              <a:cs typeface="Arial"/>
            </a:rPr>
            <a:t>Btes</a:t>
          </a:r>
        </a:p>
      </xdr:txBody>
    </xdr:sp>
    <xdr:clientData/>
  </xdr:twoCellAnchor>
  <xdr:twoCellAnchor>
    <xdr:from>
      <xdr:col>133</xdr:col>
      <xdr:colOff>0</xdr:colOff>
      <xdr:row>46</xdr:row>
      <xdr:rowOff>38100</xdr:rowOff>
    </xdr:from>
    <xdr:to>
      <xdr:col>135</xdr:col>
      <xdr:colOff>28575</xdr:colOff>
      <xdr:row>47</xdr:row>
      <xdr:rowOff>152400</xdr:rowOff>
    </xdr:to>
    <xdr:sp macro="" textlink="">
      <xdr:nvSpPr>
        <xdr:cNvPr id="22" name="Text Box 105">
          <a:extLst>
            <a:ext uri="{FF2B5EF4-FFF2-40B4-BE49-F238E27FC236}">
              <a16:creationId xmlns:a16="http://schemas.microsoft.com/office/drawing/2014/main" id="{352E7E54-1B0C-431B-83B1-BC333DFE8E2F}"/>
            </a:ext>
          </a:extLst>
        </xdr:cNvPr>
        <xdr:cNvSpPr txBox="1">
          <a:spLocks noChangeArrowheads="1"/>
        </xdr:cNvSpPr>
      </xdr:nvSpPr>
      <xdr:spPr bwMode="auto">
        <a:xfrm>
          <a:off x="73847325" y="13849350"/>
          <a:ext cx="6000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50" b="1" i="0" u="none" strike="noStrike" baseline="0">
              <a:solidFill>
                <a:srgbClr val="663300"/>
              </a:solidFill>
              <a:latin typeface="Arial"/>
              <a:cs typeface="Arial"/>
            </a:rPr>
            <a:t>Btes</a:t>
          </a:r>
        </a:p>
      </xdr:txBody>
    </xdr:sp>
    <xdr:clientData/>
  </xdr:twoCellAnchor>
  <xdr:twoCellAnchor>
    <xdr:from>
      <xdr:col>167</xdr:col>
      <xdr:colOff>0</xdr:colOff>
      <xdr:row>46</xdr:row>
      <xdr:rowOff>38100</xdr:rowOff>
    </xdr:from>
    <xdr:to>
      <xdr:col>169</xdr:col>
      <xdr:colOff>28575</xdr:colOff>
      <xdr:row>47</xdr:row>
      <xdr:rowOff>152400</xdr:rowOff>
    </xdr:to>
    <xdr:sp macro="" textlink="">
      <xdr:nvSpPr>
        <xdr:cNvPr id="23" name="Text Box 105">
          <a:extLst>
            <a:ext uri="{FF2B5EF4-FFF2-40B4-BE49-F238E27FC236}">
              <a16:creationId xmlns:a16="http://schemas.microsoft.com/office/drawing/2014/main" id="{BAAF7939-DD4D-47C6-82F4-C01428E93F23}"/>
            </a:ext>
          </a:extLst>
        </xdr:cNvPr>
        <xdr:cNvSpPr txBox="1">
          <a:spLocks noChangeArrowheads="1"/>
        </xdr:cNvSpPr>
      </xdr:nvSpPr>
      <xdr:spPr bwMode="auto">
        <a:xfrm>
          <a:off x="93040200" y="13849350"/>
          <a:ext cx="6000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50" b="1" i="0" u="none" strike="noStrike" baseline="0">
              <a:solidFill>
                <a:srgbClr val="800000"/>
              </a:solidFill>
              <a:latin typeface="Arial"/>
              <a:cs typeface="Arial"/>
            </a:rPr>
            <a:t>Btes</a:t>
          </a:r>
        </a:p>
      </xdr:txBody>
    </xdr:sp>
    <xdr:clientData/>
  </xdr:twoCellAnchor>
  <xdr:twoCellAnchor>
    <xdr:from>
      <xdr:col>167</xdr:col>
      <xdr:colOff>0</xdr:colOff>
      <xdr:row>46</xdr:row>
      <xdr:rowOff>38100</xdr:rowOff>
    </xdr:from>
    <xdr:to>
      <xdr:col>169</xdr:col>
      <xdr:colOff>28575</xdr:colOff>
      <xdr:row>47</xdr:row>
      <xdr:rowOff>152400</xdr:rowOff>
    </xdr:to>
    <xdr:sp macro="" textlink="">
      <xdr:nvSpPr>
        <xdr:cNvPr id="24" name="Text Box 105">
          <a:extLst>
            <a:ext uri="{FF2B5EF4-FFF2-40B4-BE49-F238E27FC236}">
              <a16:creationId xmlns:a16="http://schemas.microsoft.com/office/drawing/2014/main" id="{2AA2CF4C-908D-4036-9523-AD657029A6B5}"/>
            </a:ext>
          </a:extLst>
        </xdr:cNvPr>
        <xdr:cNvSpPr txBox="1">
          <a:spLocks noChangeArrowheads="1"/>
        </xdr:cNvSpPr>
      </xdr:nvSpPr>
      <xdr:spPr bwMode="auto">
        <a:xfrm>
          <a:off x="93040200" y="13849350"/>
          <a:ext cx="6000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50" b="1" i="0" u="none" strike="noStrike" baseline="0">
              <a:solidFill>
                <a:srgbClr val="800000"/>
              </a:solidFill>
              <a:latin typeface="Arial"/>
              <a:cs typeface="Arial"/>
            </a:rPr>
            <a:t>Btes</a:t>
          </a:r>
        </a:p>
      </xdr:txBody>
    </xdr:sp>
    <xdr:clientData/>
  </xdr:twoCellAnchor>
  <xdr:twoCellAnchor>
    <xdr:from>
      <xdr:col>167</xdr:col>
      <xdr:colOff>0</xdr:colOff>
      <xdr:row>46</xdr:row>
      <xdr:rowOff>38100</xdr:rowOff>
    </xdr:from>
    <xdr:to>
      <xdr:col>169</xdr:col>
      <xdr:colOff>28575</xdr:colOff>
      <xdr:row>47</xdr:row>
      <xdr:rowOff>152400</xdr:rowOff>
    </xdr:to>
    <xdr:sp macro="" textlink="">
      <xdr:nvSpPr>
        <xdr:cNvPr id="25" name="Text Box 105">
          <a:extLst>
            <a:ext uri="{FF2B5EF4-FFF2-40B4-BE49-F238E27FC236}">
              <a16:creationId xmlns:a16="http://schemas.microsoft.com/office/drawing/2014/main" id="{B35BE285-EA66-49CE-B2D0-E874853EBCA1}"/>
            </a:ext>
          </a:extLst>
        </xdr:cNvPr>
        <xdr:cNvSpPr txBox="1">
          <a:spLocks noChangeArrowheads="1"/>
        </xdr:cNvSpPr>
      </xdr:nvSpPr>
      <xdr:spPr bwMode="auto">
        <a:xfrm>
          <a:off x="93040200" y="13849350"/>
          <a:ext cx="6000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50" b="1" i="0" u="none" strike="noStrike" baseline="0">
              <a:solidFill>
                <a:srgbClr val="800000"/>
              </a:solidFill>
              <a:latin typeface="Arial"/>
              <a:cs typeface="Arial"/>
            </a:rPr>
            <a:t>Btes</a:t>
          </a:r>
        </a:p>
      </xdr:txBody>
    </xdr:sp>
    <xdr:clientData/>
  </xdr:twoCellAnchor>
  <xdr:twoCellAnchor>
    <xdr:from>
      <xdr:col>167</xdr:col>
      <xdr:colOff>0</xdr:colOff>
      <xdr:row>46</xdr:row>
      <xdr:rowOff>38100</xdr:rowOff>
    </xdr:from>
    <xdr:to>
      <xdr:col>169</xdr:col>
      <xdr:colOff>28575</xdr:colOff>
      <xdr:row>47</xdr:row>
      <xdr:rowOff>152400</xdr:rowOff>
    </xdr:to>
    <xdr:sp macro="" textlink="">
      <xdr:nvSpPr>
        <xdr:cNvPr id="26" name="Text Box 105">
          <a:extLst>
            <a:ext uri="{FF2B5EF4-FFF2-40B4-BE49-F238E27FC236}">
              <a16:creationId xmlns:a16="http://schemas.microsoft.com/office/drawing/2014/main" id="{1A34F6BB-656F-4199-BD49-7F32963DD757}"/>
            </a:ext>
          </a:extLst>
        </xdr:cNvPr>
        <xdr:cNvSpPr txBox="1">
          <a:spLocks noChangeArrowheads="1"/>
        </xdr:cNvSpPr>
      </xdr:nvSpPr>
      <xdr:spPr bwMode="auto">
        <a:xfrm>
          <a:off x="93040200" y="13849350"/>
          <a:ext cx="6000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50" b="1" i="0" u="none" strike="noStrike" baseline="0">
              <a:solidFill>
                <a:srgbClr val="663300"/>
              </a:solidFill>
              <a:latin typeface="Arial"/>
              <a:cs typeface="Arial"/>
            </a:rPr>
            <a:t>Btes</a:t>
          </a:r>
        </a:p>
      </xdr:txBody>
    </xdr:sp>
    <xdr:clientData/>
  </xdr:twoCellAnchor>
  <xdr:twoCellAnchor>
    <xdr:from>
      <xdr:col>2</xdr:col>
      <xdr:colOff>76200</xdr:colOff>
      <xdr:row>7</xdr:row>
      <xdr:rowOff>228600</xdr:rowOff>
    </xdr:from>
    <xdr:to>
      <xdr:col>4</xdr:col>
      <xdr:colOff>800099</xdr:colOff>
      <xdr:row>11</xdr:row>
      <xdr:rowOff>457200</xdr:rowOff>
    </xdr:to>
    <xdr:sp macro="" textlink="" fLocksText="0">
      <xdr:nvSpPr>
        <xdr:cNvPr id="27" name="Text Box 145">
          <a:extLst>
            <a:ext uri="{FF2B5EF4-FFF2-40B4-BE49-F238E27FC236}">
              <a16:creationId xmlns:a16="http://schemas.microsoft.com/office/drawing/2014/main" id="{7389CF90-70C7-419F-8796-88FCCA9E04D4}"/>
            </a:ext>
          </a:extLst>
        </xdr:cNvPr>
        <xdr:cNvSpPr txBox="1">
          <a:spLocks noChangeArrowheads="1"/>
        </xdr:cNvSpPr>
      </xdr:nvSpPr>
      <xdr:spPr bwMode="auto">
        <a:xfrm>
          <a:off x="371475" y="1781175"/>
          <a:ext cx="1209674" cy="1028700"/>
        </a:xfrm>
        <a:prstGeom prst="rect">
          <a:avLst/>
        </a:prstGeom>
        <a:solidFill>
          <a:srgbClr val="F7A30D"/>
        </a:solidFill>
        <a:ln w="9525">
          <a:solidFill>
            <a:srgbClr val="9933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fr-FR" sz="1400" b="1" i="0" u="sng" strike="noStrike" baseline="0">
              <a:solidFill>
                <a:srgbClr val="663300"/>
              </a:solidFill>
              <a:latin typeface="+mn-lt"/>
              <a:cs typeface="Times New Roman"/>
            </a:rPr>
            <a:t>DATES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+mn-lt"/>
              <a:cs typeface="Times New Roman"/>
            </a:rPr>
            <a:t>COMMANDEZ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+mn-lt"/>
              <a:cs typeface="Times New Roman"/>
            </a:rPr>
            <a:t>AVANT LE :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+mn-lt"/>
              <a:cs typeface="Times New Roman"/>
            </a:rPr>
            <a:t>    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+mn-lt"/>
              <a:cs typeface="Times New Roman"/>
            </a:rPr>
            <a:t>LIVRAISON LE :</a:t>
          </a:r>
        </a:p>
      </xdr:txBody>
    </xdr:sp>
    <xdr:clientData fLocksWithSheet="0"/>
  </xdr:twoCellAnchor>
  <xdr:twoCellAnchor>
    <xdr:from>
      <xdr:col>37</xdr:col>
      <xdr:colOff>88900</xdr:colOff>
      <xdr:row>6</xdr:row>
      <xdr:rowOff>190500</xdr:rowOff>
    </xdr:from>
    <xdr:to>
      <xdr:col>39</xdr:col>
      <xdr:colOff>76199</xdr:colOff>
      <xdr:row>11</xdr:row>
      <xdr:rowOff>152400</xdr:rowOff>
    </xdr:to>
    <xdr:sp macro="" textlink="" fLocksText="0">
      <xdr:nvSpPr>
        <xdr:cNvPr id="28" name="Text Box 145">
          <a:extLst>
            <a:ext uri="{FF2B5EF4-FFF2-40B4-BE49-F238E27FC236}">
              <a16:creationId xmlns:a16="http://schemas.microsoft.com/office/drawing/2014/main" id="{C71572AC-419C-4DD4-A817-728A2B6007E1}"/>
            </a:ext>
          </a:extLst>
        </xdr:cNvPr>
        <xdr:cNvSpPr txBox="1">
          <a:spLocks noChangeArrowheads="1"/>
        </xdr:cNvSpPr>
      </xdr:nvSpPr>
      <xdr:spPr bwMode="auto">
        <a:xfrm>
          <a:off x="19262725" y="1476375"/>
          <a:ext cx="1196974" cy="1028700"/>
        </a:xfrm>
        <a:prstGeom prst="rect">
          <a:avLst/>
        </a:prstGeom>
        <a:solidFill>
          <a:srgbClr val="F7A30D"/>
        </a:solidFill>
        <a:ln w="9525">
          <a:solidFill>
            <a:srgbClr val="9933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fr-FR" sz="1400" b="1" i="0" u="sng" strike="noStrike" baseline="0">
              <a:solidFill>
                <a:srgbClr val="663300"/>
              </a:solidFill>
              <a:latin typeface="+mn-lt"/>
              <a:cs typeface="Times New Roman"/>
            </a:rPr>
            <a:t>DATES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+mn-lt"/>
              <a:cs typeface="Times New Roman"/>
            </a:rPr>
            <a:t>COMMANDEZ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+mn-lt"/>
              <a:cs typeface="Times New Roman"/>
            </a:rPr>
            <a:t>AVANT LE :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+mn-lt"/>
              <a:cs typeface="Times New Roman"/>
            </a:rPr>
            <a:t>    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+mn-lt"/>
              <a:cs typeface="Times New Roman"/>
            </a:rPr>
            <a:t>LIVRAISON LE :</a:t>
          </a:r>
        </a:p>
      </xdr:txBody>
    </xdr:sp>
    <xdr:clientData fLocksWithSheet="0"/>
  </xdr:twoCellAnchor>
  <xdr:twoCellAnchor>
    <xdr:from>
      <xdr:col>36</xdr:col>
      <xdr:colOff>127000</xdr:colOff>
      <xdr:row>11</xdr:row>
      <xdr:rowOff>558800</xdr:rowOff>
    </xdr:from>
    <xdr:to>
      <xdr:col>38</xdr:col>
      <xdr:colOff>881063</xdr:colOff>
      <xdr:row>11</xdr:row>
      <xdr:rowOff>1016000</xdr:rowOff>
    </xdr:to>
    <xdr:sp macro="" textlink="">
      <xdr:nvSpPr>
        <xdr:cNvPr id="29" name="Text Box 363">
          <a:extLst>
            <a:ext uri="{FF2B5EF4-FFF2-40B4-BE49-F238E27FC236}">
              <a16:creationId xmlns:a16="http://schemas.microsoft.com/office/drawing/2014/main" id="{15FEC0B8-2FD6-4BA7-B600-A5FF9CBBF11D}"/>
            </a:ext>
          </a:extLst>
        </xdr:cNvPr>
        <xdr:cNvSpPr txBox="1">
          <a:spLocks noChangeArrowheads="1"/>
        </xdr:cNvSpPr>
      </xdr:nvSpPr>
      <xdr:spPr bwMode="auto">
        <a:xfrm>
          <a:off x="18961100" y="2921000"/>
          <a:ext cx="1363663" cy="457200"/>
        </a:xfrm>
        <a:prstGeom prst="rect">
          <a:avLst/>
        </a:prstGeom>
        <a:solidFill>
          <a:srgbClr val="996633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Les produits </a:t>
          </a:r>
        </a:p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de </a:t>
          </a:r>
          <a:r>
            <a:rPr lang="fr-FR" sz="14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Mady</a:t>
          </a: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</a:t>
          </a:r>
        </a:p>
      </xdr:txBody>
    </xdr:sp>
    <xdr:clientData/>
  </xdr:twoCellAnchor>
  <xdr:twoCellAnchor>
    <xdr:from>
      <xdr:col>36</xdr:col>
      <xdr:colOff>127000</xdr:colOff>
      <xdr:row>34</xdr:row>
      <xdr:rowOff>63500</xdr:rowOff>
    </xdr:from>
    <xdr:to>
      <xdr:col>38</xdr:col>
      <xdr:colOff>881063</xdr:colOff>
      <xdr:row>35</xdr:row>
      <xdr:rowOff>254000</xdr:rowOff>
    </xdr:to>
    <xdr:sp macro="" textlink="">
      <xdr:nvSpPr>
        <xdr:cNvPr id="30" name="Text Box 363">
          <a:extLst>
            <a:ext uri="{FF2B5EF4-FFF2-40B4-BE49-F238E27FC236}">
              <a16:creationId xmlns:a16="http://schemas.microsoft.com/office/drawing/2014/main" id="{AC86842E-E60F-4769-98B0-5DB4C4D4B837}"/>
            </a:ext>
          </a:extLst>
        </xdr:cNvPr>
        <xdr:cNvSpPr txBox="1">
          <a:spLocks noChangeArrowheads="1"/>
        </xdr:cNvSpPr>
      </xdr:nvSpPr>
      <xdr:spPr bwMode="auto">
        <a:xfrm>
          <a:off x="18986500" y="10236200"/>
          <a:ext cx="1354138" cy="485775"/>
        </a:xfrm>
        <a:prstGeom prst="rect">
          <a:avLst/>
        </a:prstGeom>
        <a:solidFill>
          <a:srgbClr val="92D050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La sélection saisonnière </a:t>
          </a:r>
        </a:p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de </a:t>
          </a:r>
          <a:r>
            <a:rPr lang="fr-FR" sz="14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Quenotte</a:t>
          </a: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</a:t>
          </a:r>
        </a:p>
      </xdr:txBody>
    </xdr:sp>
    <xdr:clientData/>
  </xdr:twoCellAnchor>
  <xdr:twoCellAnchor>
    <xdr:from>
      <xdr:col>72</xdr:col>
      <xdr:colOff>38100</xdr:colOff>
      <xdr:row>6</xdr:row>
      <xdr:rowOff>254000</xdr:rowOff>
    </xdr:from>
    <xdr:to>
      <xdr:col>74</xdr:col>
      <xdr:colOff>25399</xdr:colOff>
      <xdr:row>11</xdr:row>
      <xdr:rowOff>215900</xdr:rowOff>
    </xdr:to>
    <xdr:sp macro="" textlink="" fLocksText="0">
      <xdr:nvSpPr>
        <xdr:cNvPr id="31" name="Text Box 145">
          <a:extLst>
            <a:ext uri="{FF2B5EF4-FFF2-40B4-BE49-F238E27FC236}">
              <a16:creationId xmlns:a16="http://schemas.microsoft.com/office/drawing/2014/main" id="{87E01CE5-AA4C-45B2-A563-5AB5588EE024}"/>
            </a:ext>
          </a:extLst>
        </xdr:cNvPr>
        <xdr:cNvSpPr txBox="1">
          <a:spLocks noChangeArrowheads="1"/>
        </xdr:cNvSpPr>
      </xdr:nvSpPr>
      <xdr:spPr bwMode="auto">
        <a:xfrm>
          <a:off x="38528625" y="1539875"/>
          <a:ext cx="1206499" cy="1028700"/>
        </a:xfrm>
        <a:prstGeom prst="rect">
          <a:avLst/>
        </a:prstGeom>
        <a:solidFill>
          <a:srgbClr val="F7A30D"/>
        </a:solidFill>
        <a:ln w="9525">
          <a:solidFill>
            <a:srgbClr val="9933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fr-FR" sz="1400" b="1" i="0" u="sng" strike="noStrike" baseline="0">
              <a:solidFill>
                <a:srgbClr val="663300"/>
              </a:solidFill>
              <a:latin typeface="+mn-lt"/>
              <a:cs typeface="Times New Roman"/>
            </a:rPr>
            <a:t>DATES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+mn-lt"/>
              <a:cs typeface="Times New Roman"/>
            </a:rPr>
            <a:t>COMMANDEZ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+mn-lt"/>
              <a:cs typeface="Times New Roman"/>
            </a:rPr>
            <a:t>AVANT LE :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+mn-lt"/>
              <a:cs typeface="Times New Roman"/>
            </a:rPr>
            <a:t>    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+mn-lt"/>
              <a:cs typeface="Times New Roman"/>
            </a:rPr>
            <a:t>LIVRAISON LE :</a:t>
          </a:r>
        </a:p>
      </xdr:txBody>
    </xdr:sp>
    <xdr:clientData fLocksWithSheet="0"/>
  </xdr:twoCellAnchor>
  <xdr:twoCellAnchor>
    <xdr:from>
      <xdr:col>71</xdr:col>
      <xdr:colOff>127000</xdr:colOff>
      <xdr:row>11</xdr:row>
      <xdr:rowOff>571500</xdr:rowOff>
    </xdr:from>
    <xdr:to>
      <xdr:col>73</xdr:col>
      <xdr:colOff>868363</xdr:colOff>
      <xdr:row>11</xdr:row>
      <xdr:rowOff>1016000</xdr:rowOff>
    </xdr:to>
    <xdr:sp macro="" textlink="">
      <xdr:nvSpPr>
        <xdr:cNvPr id="32" name="Text Box 363">
          <a:extLst>
            <a:ext uri="{FF2B5EF4-FFF2-40B4-BE49-F238E27FC236}">
              <a16:creationId xmlns:a16="http://schemas.microsoft.com/office/drawing/2014/main" id="{BD3E032A-BF02-4B13-8A41-AE25B0FA2B7F}"/>
            </a:ext>
          </a:extLst>
        </xdr:cNvPr>
        <xdr:cNvSpPr txBox="1">
          <a:spLocks noChangeArrowheads="1"/>
        </xdr:cNvSpPr>
      </xdr:nvSpPr>
      <xdr:spPr bwMode="auto">
        <a:xfrm>
          <a:off x="38252400" y="2933700"/>
          <a:ext cx="1363663" cy="444500"/>
        </a:xfrm>
        <a:prstGeom prst="rect">
          <a:avLst/>
        </a:prstGeom>
        <a:solidFill>
          <a:srgbClr val="996633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Les produits </a:t>
          </a:r>
        </a:p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de </a:t>
          </a:r>
          <a:r>
            <a:rPr lang="fr-FR" sz="14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Mady</a:t>
          </a: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</a:t>
          </a:r>
        </a:p>
      </xdr:txBody>
    </xdr:sp>
    <xdr:clientData/>
  </xdr:twoCellAnchor>
  <xdr:twoCellAnchor>
    <xdr:from>
      <xdr:col>71</xdr:col>
      <xdr:colOff>114300</xdr:colOff>
      <xdr:row>34</xdr:row>
      <xdr:rowOff>63500</xdr:rowOff>
    </xdr:from>
    <xdr:to>
      <xdr:col>73</xdr:col>
      <xdr:colOff>855663</xdr:colOff>
      <xdr:row>35</xdr:row>
      <xdr:rowOff>254000</xdr:rowOff>
    </xdr:to>
    <xdr:sp macro="" textlink="">
      <xdr:nvSpPr>
        <xdr:cNvPr id="33" name="Text Box 363">
          <a:extLst>
            <a:ext uri="{FF2B5EF4-FFF2-40B4-BE49-F238E27FC236}">
              <a16:creationId xmlns:a16="http://schemas.microsoft.com/office/drawing/2014/main" id="{1A7B9D22-36B7-4702-8E57-8284B50BFC2D}"/>
            </a:ext>
          </a:extLst>
        </xdr:cNvPr>
        <xdr:cNvSpPr txBox="1">
          <a:spLocks noChangeArrowheads="1"/>
        </xdr:cNvSpPr>
      </xdr:nvSpPr>
      <xdr:spPr bwMode="auto">
        <a:xfrm>
          <a:off x="38280975" y="10236200"/>
          <a:ext cx="1360488" cy="485775"/>
        </a:xfrm>
        <a:prstGeom prst="rect">
          <a:avLst/>
        </a:prstGeom>
        <a:solidFill>
          <a:srgbClr val="92D050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La sélection saisonnière </a:t>
          </a:r>
        </a:p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de </a:t>
          </a:r>
          <a:r>
            <a:rPr lang="fr-FR" sz="14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Quenotte</a:t>
          </a: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</a:t>
          </a:r>
        </a:p>
      </xdr:txBody>
    </xdr:sp>
    <xdr:clientData/>
  </xdr:twoCellAnchor>
  <xdr:twoCellAnchor>
    <xdr:from>
      <xdr:col>105</xdr:col>
      <xdr:colOff>139700</xdr:colOff>
      <xdr:row>34</xdr:row>
      <xdr:rowOff>63500</xdr:rowOff>
    </xdr:from>
    <xdr:to>
      <xdr:col>107</xdr:col>
      <xdr:colOff>881063</xdr:colOff>
      <xdr:row>35</xdr:row>
      <xdr:rowOff>254000</xdr:rowOff>
    </xdr:to>
    <xdr:sp macro="" textlink="">
      <xdr:nvSpPr>
        <xdr:cNvPr id="34" name="Text Box 363">
          <a:extLst>
            <a:ext uri="{FF2B5EF4-FFF2-40B4-BE49-F238E27FC236}">
              <a16:creationId xmlns:a16="http://schemas.microsoft.com/office/drawing/2014/main" id="{693E1A48-BCE9-4270-A535-C2DDA335BE22}"/>
            </a:ext>
          </a:extLst>
        </xdr:cNvPr>
        <xdr:cNvSpPr txBox="1">
          <a:spLocks noChangeArrowheads="1"/>
        </xdr:cNvSpPr>
      </xdr:nvSpPr>
      <xdr:spPr bwMode="auto">
        <a:xfrm>
          <a:off x="57632600" y="10236200"/>
          <a:ext cx="1360488" cy="485775"/>
        </a:xfrm>
        <a:prstGeom prst="rect">
          <a:avLst/>
        </a:prstGeom>
        <a:solidFill>
          <a:srgbClr val="92D050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La sélection saisonnière </a:t>
          </a:r>
        </a:p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de </a:t>
          </a:r>
          <a:r>
            <a:rPr lang="fr-FR" sz="14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Quenotte</a:t>
          </a: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</a:t>
          </a:r>
        </a:p>
      </xdr:txBody>
    </xdr:sp>
    <xdr:clientData/>
  </xdr:twoCellAnchor>
  <xdr:twoCellAnchor>
    <xdr:from>
      <xdr:col>105</xdr:col>
      <xdr:colOff>114300</xdr:colOff>
      <xdr:row>11</xdr:row>
      <xdr:rowOff>558800</xdr:rowOff>
    </xdr:from>
    <xdr:to>
      <xdr:col>107</xdr:col>
      <xdr:colOff>855663</xdr:colOff>
      <xdr:row>11</xdr:row>
      <xdr:rowOff>1016000</xdr:rowOff>
    </xdr:to>
    <xdr:sp macro="" textlink="">
      <xdr:nvSpPr>
        <xdr:cNvPr id="35" name="Text Box 363">
          <a:extLst>
            <a:ext uri="{FF2B5EF4-FFF2-40B4-BE49-F238E27FC236}">
              <a16:creationId xmlns:a16="http://schemas.microsoft.com/office/drawing/2014/main" id="{C4E5D66B-4802-42C1-9FF8-69E331D646AA}"/>
            </a:ext>
          </a:extLst>
        </xdr:cNvPr>
        <xdr:cNvSpPr txBox="1">
          <a:spLocks noChangeArrowheads="1"/>
        </xdr:cNvSpPr>
      </xdr:nvSpPr>
      <xdr:spPr bwMode="auto">
        <a:xfrm>
          <a:off x="57543700" y="2921000"/>
          <a:ext cx="1363663" cy="457200"/>
        </a:xfrm>
        <a:prstGeom prst="rect">
          <a:avLst/>
        </a:prstGeom>
        <a:solidFill>
          <a:srgbClr val="996633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Les produits </a:t>
          </a:r>
        </a:p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de </a:t>
          </a:r>
          <a:r>
            <a:rPr lang="fr-FR" sz="14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Mady</a:t>
          </a: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</a:t>
          </a:r>
        </a:p>
      </xdr:txBody>
    </xdr:sp>
    <xdr:clientData/>
  </xdr:twoCellAnchor>
  <xdr:twoCellAnchor>
    <xdr:from>
      <xdr:col>106</xdr:col>
      <xdr:colOff>25400</xdr:colOff>
      <xdr:row>6</xdr:row>
      <xdr:rowOff>254000</xdr:rowOff>
    </xdr:from>
    <xdr:to>
      <xdr:col>108</xdr:col>
      <xdr:colOff>12699</xdr:colOff>
      <xdr:row>11</xdr:row>
      <xdr:rowOff>215900</xdr:rowOff>
    </xdr:to>
    <xdr:sp macro="" textlink="" fLocksText="0">
      <xdr:nvSpPr>
        <xdr:cNvPr id="36" name="Text Box 145">
          <a:extLst>
            <a:ext uri="{FF2B5EF4-FFF2-40B4-BE49-F238E27FC236}">
              <a16:creationId xmlns:a16="http://schemas.microsoft.com/office/drawing/2014/main" id="{41CE8A2B-C5CC-40A7-B37B-C7FC20CF520E}"/>
            </a:ext>
          </a:extLst>
        </xdr:cNvPr>
        <xdr:cNvSpPr txBox="1">
          <a:spLocks noChangeArrowheads="1"/>
        </xdr:cNvSpPr>
      </xdr:nvSpPr>
      <xdr:spPr bwMode="auto">
        <a:xfrm>
          <a:off x="57842150" y="1539875"/>
          <a:ext cx="1206499" cy="1028700"/>
        </a:xfrm>
        <a:prstGeom prst="rect">
          <a:avLst/>
        </a:prstGeom>
        <a:solidFill>
          <a:srgbClr val="F7A30D"/>
        </a:solidFill>
        <a:ln w="9525">
          <a:solidFill>
            <a:srgbClr val="9933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fr-FR" sz="1400" b="1" i="0" u="sng" strike="noStrike" baseline="0">
              <a:solidFill>
                <a:srgbClr val="663300"/>
              </a:solidFill>
              <a:latin typeface="+mn-lt"/>
              <a:cs typeface="Times New Roman"/>
            </a:rPr>
            <a:t>DATES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+mn-lt"/>
              <a:cs typeface="Times New Roman"/>
            </a:rPr>
            <a:t>COMMANDEZ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+mn-lt"/>
              <a:cs typeface="Times New Roman"/>
            </a:rPr>
            <a:t>AVANT LE :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+mn-lt"/>
              <a:cs typeface="Times New Roman"/>
            </a:rPr>
            <a:t>    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+mn-lt"/>
              <a:cs typeface="Times New Roman"/>
            </a:rPr>
            <a:t>LIVRAISON LE :</a:t>
          </a:r>
        </a:p>
      </xdr:txBody>
    </xdr:sp>
    <xdr:clientData fLocksWithSheet="0"/>
  </xdr:twoCellAnchor>
  <xdr:twoCellAnchor>
    <xdr:from>
      <xdr:col>139</xdr:col>
      <xdr:colOff>292100</xdr:colOff>
      <xdr:row>6</xdr:row>
      <xdr:rowOff>254000</xdr:rowOff>
    </xdr:from>
    <xdr:to>
      <xdr:col>141</xdr:col>
      <xdr:colOff>888999</xdr:colOff>
      <xdr:row>11</xdr:row>
      <xdr:rowOff>215900</xdr:rowOff>
    </xdr:to>
    <xdr:sp macro="" textlink="" fLocksText="0">
      <xdr:nvSpPr>
        <xdr:cNvPr id="37" name="Text Box 145">
          <a:extLst>
            <a:ext uri="{FF2B5EF4-FFF2-40B4-BE49-F238E27FC236}">
              <a16:creationId xmlns:a16="http://schemas.microsoft.com/office/drawing/2014/main" id="{9455D8ED-B10A-4D8E-99BC-D5AE591C6A92}"/>
            </a:ext>
          </a:extLst>
        </xdr:cNvPr>
        <xdr:cNvSpPr txBox="1">
          <a:spLocks noChangeArrowheads="1"/>
        </xdr:cNvSpPr>
      </xdr:nvSpPr>
      <xdr:spPr bwMode="auto">
        <a:xfrm>
          <a:off x="77073125" y="1539875"/>
          <a:ext cx="1196974" cy="1028700"/>
        </a:xfrm>
        <a:prstGeom prst="rect">
          <a:avLst/>
        </a:prstGeom>
        <a:solidFill>
          <a:srgbClr val="F7A30D"/>
        </a:solidFill>
        <a:ln w="9525">
          <a:solidFill>
            <a:srgbClr val="9933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fr-FR" sz="1400" b="1" i="0" u="sng" strike="noStrike" baseline="0">
              <a:solidFill>
                <a:srgbClr val="663300"/>
              </a:solidFill>
              <a:latin typeface="+mn-lt"/>
              <a:cs typeface="Times New Roman"/>
            </a:rPr>
            <a:t>DATES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+mn-lt"/>
              <a:cs typeface="Times New Roman"/>
            </a:rPr>
            <a:t>COMMANDEZ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+mn-lt"/>
              <a:cs typeface="Times New Roman"/>
            </a:rPr>
            <a:t>AVANT LE :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+mn-lt"/>
              <a:cs typeface="Times New Roman"/>
            </a:rPr>
            <a:t>    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+mn-lt"/>
              <a:cs typeface="Times New Roman"/>
            </a:rPr>
            <a:t>LIVRAISON LE :</a:t>
          </a:r>
        </a:p>
      </xdr:txBody>
    </xdr:sp>
    <xdr:clientData fLocksWithSheet="0"/>
  </xdr:twoCellAnchor>
  <xdr:twoCellAnchor>
    <xdr:from>
      <xdr:col>139</xdr:col>
      <xdr:colOff>101600</xdr:colOff>
      <xdr:row>11</xdr:row>
      <xdr:rowOff>571500</xdr:rowOff>
    </xdr:from>
    <xdr:to>
      <xdr:col>141</xdr:col>
      <xdr:colOff>855663</xdr:colOff>
      <xdr:row>11</xdr:row>
      <xdr:rowOff>1016000</xdr:rowOff>
    </xdr:to>
    <xdr:sp macro="" textlink="">
      <xdr:nvSpPr>
        <xdr:cNvPr id="38" name="Text Box 363">
          <a:extLst>
            <a:ext uri="{FF2B5EF4-FFF2-40B4-BE49-F238E27FC236}">
              <a16:creationId xmlns:a16="http://schemas.microsoft.com/office/drawing/2014/main" id="{912FD4BA-F3E2-4AE5-9AD6-EEAFF0A9FBB9}"/>
            </a:ext>
          </a:extLst>
        </xdr:cNvPr>
        <xdr:cNvSpPr txBox="1">
          <a:spLocks noChangeArrowheads="1"/>
        </xdr:cNvSpPr>
      </xdr:nvSpPr>
      <xdr:spPr bwMode="auto">
        <a:xfrm>
          <a:off x="76796900" y="2933700"/>
          <a:ext cx="1363663" cy="444500"/>
        </a:xfrm>
        <a:prstGeom prst="rect">
          <a:avLst/>
        </a:prstGeom>
        <a:solidFill>
          <a:srgbClr val="996633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Les produits </a:t>
          </a:r>
        </a:p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de </a:t>
          </a:r>
          <a:r>
            <a:rPr lang="fr-FR" sz="14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Mady</a:t>
          </a: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</a:t>
          </a:r>
        </a:p>
      </xdr:txBody>
    </xdr:sp>
    <xdr:clientData/>
  </xdr:twoCellAnchor>
  <xdr:twoCellAnchor>
    <xdr:from>
      <xdr:col>139</xdr:col>
      <xdr:colOff>101600</xdr:colOff>
      <xdr:row>34</xdr:row>
      <xdr:rowOff>63500</xdr:rowOff>
    </xdr:from>
    <xdr:to>
      <xdr:col>141</xdr:col>
      <xdr:colOff>855663</xdr:colOff>
      <xdr:row>35</xdr:row>
      <xdr:rowOff>254000</xdr:rowOff>
    </xdr:to>
    <xdr:sp macro="" textlink="">
      <xdr:nvSpPr>
        <xdr:cNvPr id="39" name="Text Box 363">
          <a:extLst>
            <a:ext uri="{FF2B5EF4-FFF2-40B4-BE49-F238E27FC236}">
              <a16:creationId xmlns:a16="http://schemas.microsoft.com/office/drawing/2014/main" id="{791075CC-865E-4392-947B-5402E9A691FF}"/>
            </a:ext>
          </a:extLst>
        </xdr:cNvPr>
        <xdr:cNvSpPr txBox="1">
          <a:spLocks noChangeArrowheads="1"/>
        </xdr:cNvSpPr>
      </xdr:nvSpPr>
      <xdr:spPr bwMode="auto">
        <a:xfrm>
          <a:off x="76882625" y="10236200"/>
          <a:ext cx="1354138" cy="485775"/>
        </a:xfrm>
        <a:prstGeom prst="rect">
          <a:avLst/>
        </a:prstGeom>
        <a:solidFill>
          <a:srgbClr val="92D050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La sélection saisonnière </a:t>
          </a:r>
        </a:p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de </a:t>
          </a:r>
          <a:r>
            <a:rPr lang="fr-FR" sz="14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Quenotte</a:t>
          </a: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62</xdr:row>
      <xdr:rowOff>28575</xdr:rowOff>
    </xdr:from>
    <xdr:to>
      <xdr:col>9</xdr:col>
      <xdr:colOff>171450</xdr:colOff>
      <xdr:row>64</xdr:row>
      <xdr:rowOff>161925</xdr:rowOff>
    </xdr:to>
    <xdr:pic>
      <xdr:nvPicPr>
        <xdr:cNvPr id="47" name="Picture 538" descr="P:\Marketing\FRANCE\INTERNET\CB.gif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11696700"/>
          <a:ext cx="4857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267491</xdr:colOff>
      <xdr:row>5</xdr:row>
      <xdr:rowOff>176415</xdr:rowOff>
    </xdr:from>
    <xdr:to>
      <xdr:col>3</xdr:col>
      <xdr:colOff>35495</xdr:colOff>
      <xdr:row>8</xdr:row>
      <xdr:rowOff>19417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4087CC1-692E-4213-A5C0-37F2F45F0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491" y="1100340"/>
          <a:ext cx="1406304" cy="385927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0</xdr:row>
      <xdr:rowOff>76200</xdr:rowOff>
    </xdr:from>
    <xdr:to>
      <xdr:col>3</xdr:col>
      <xdr:colOff>307171</xdr:colOff>
      <xdr:row>5</xdr:row>
      <xdr:rowOff>104775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C032046-D0EB-4547-8774-542F21D2F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76200"/>
          <a:ext cx="1735921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Relationship Id="rId1" Type="http://schemas.openxmlformats.org/officeDocument/2006/relationships/hyperlink" Target="http://www.bijou.com/" TargetMode="External" /><Relationship Id="rId5" Type="http://schemas.openxmlformats.org/officeDocument/2006/relationships/ctrlProp" Target="../ctrlProps/ctrlProp1.xml" /><Relationship Id="rId4" Type="http://schemas.openxmlformats.org/officeDocument/2006/relationships/vmlDrawing" Target="../drawings/vmlDrawing1.v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6"/>
  <sheetViews>
    <sheetView tabSelected="1" zoomScaleNormal="100" workbookViewId="0">
      <pane ySplit="14" topLeftCell="A15" activePane="bottomLeft" state="frozen"/>
      <selection pane="bottomLeft" activeCell="C36" sqref="C36:J36"/>
    </sheetView>
  </sheetViews>
  <sheetFormatPr defaultColWidth="11.43359375" defaultRowHeight="15" x14ac:dyDescent="0.2"/>
  <cols>
    <col min="1" max="1" width="2.15234375" style="13" customWidth="1"/>
    <col min="2" max="2" width="4.16796875" style="13" customWidth="1"/>
    <col min="3" max="3" width="11.43359375" style="13"/>
    <col min="4" max="4" width="7.93359375" style="13" customWidth="1"/>
    <col min="5" max="5" width="5.109375" style="13" customWidth="1"/>
    <col min="6" max="6" width="5.37890625" style="13" customWidth="1"/>
    <col min="7" max="7" width="5.6484375" style="13" customWidth="1"/>
    <col min="8" max="8" width="4.4375" style="13" customWidth="1"/>
    <col min="9" max="9" width="6.1875" style="13" customWidth="1"/>
    <col min="10" max="10" width="7.12890625" style="13" customWidth="1"/>
    <col min="11" max="12" width="4.5703125" style="13" customWidth="1"/>
    <col min="13" max="13" width="6.1875" style="13" hidden="1" customWidth="1"/>
    <col min="14" max="14" width="8.7421875" style="13" customWidth="1"/>
    <col min="15" max="15" width="5.51171875" style="13" customWidth="1"/>
    <col min="16" max="16" width="6.72265625" style="13" customWidth="1"/>
    <col min="17" max="20" width="4.5703125" style="13" customWidth="1"/>
    <col min="21" max="21" width="6.72265625" style="13" customWidth="1"/>
    <col min="22" max="22" width="3.8984375" style="13" customWidth="1"/>
    <col min="23" max="16384" width="11.43359375" style="13"/>
  </cols>
  <sheetData>
    <row r="1" spans="1:22" ht="15" customHeight="1" x14ac:dyDescent="0.2">
      <c r="A1" s="481"/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</row>
    <row r="2" spans="1:22" ht="15" customHeight="1" x14ac:dyDescent="0.2">
      <c r="A2" s="481"/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  <c r="V2" s="484"/>
    </row>
    <row r="3" spans="1:22" ht="23.25" x14ac:dyDescent="0.3">
      <c r="B3" s="14"/>
      <c r="C3" s="14"/>
      <c r="D3" s="14"/>
      <c r="E3" s="14"/>
      <c r="F3" s="14"/>
      <c r="G3" s="14"/>
      <c r="H3" s="14"/>
      <c r="I3" s="14"/>
      <c r="K3" s="14"/>
      <c r="L3" s="36"/>
      <c r="M3" s="15"/>
      <c r="N3" s="15"/>
      <c r="P3" s="84"/>
      <c r="Q3" s="84"/>
      <c r="R3" s="84"/>
      <c r="S3" s="84"/>
      <c r="T3" s="84"/>
      <c r="U3" s="38" t="s">
        <v>119</v>
      </c>
      <c r="V3" s="16"/>
    </row>
    <row r="4" spans="1:22" x14ac:dyDescent="0.2">
      <c r="B4" s="37"/>
      <c r="C4" s="37"/>
      <c r="D4" s="37"/>
      <c r="E4" s="37"/>
      <c r="F4" s="37"/>
      <c r="G4" s="37"/>
      <c r="H4" s="37"/>
      <c r="I4" s="37"/>
      <c r="J4" s="37"/>
      <c r="K4" s="37"/>
      <c r="M4" s="37"/>
      <c r="N4" s="37"/>
      <c r="O4" s="37"/>
      <c r="P4" s="39"/>
      <c r="Q4" s="39"/>
      <c r="R4" s="40"/>
      <c r="S4" s="37"/>
      <c r="T4" s="37"/>
      <c r="U4" s="37"/>
      <c r="V4" s="37"/>
    </row>
    <row r="5" spans="1:22" ht="9.75" customHeight="1" x14ac:dyDescent="0.2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41"/>
      <c r="O5" s="41"/>
      <c r="P5" s="41"/>
      <c r="Q5" s="41"/>
      <c r="R5" s="41"/>
      <c r="S5" s="41"/>
      <c r="T5" s="37"/>
      <c r="U5" s="41"/>
      <c r="V5" s="37"/>
    </row>
    <row r="6" spans="1:22" ht="18.75" x14ac:dyDescent="0.25">
      <c r="B6" s="37"/>
      <c r="C6" s="37"/>
      <c r="D6" s="85"/>
      <c r="E6" s="37" t="s">
        <v>144</v>
      </c>
      <c r="F6" s="371"/>
      <c r="G6" s="371"/>
      <c r="H6" s="371"/>
      <c r="I6" s="87"/>
      <c r="J6" s="372" t="s">
        <v>145</v>
      </c>
      <c r="K6" s="372"/>
      <c r="L6" s="372"/>
      <c r="M6" s="86"/>
      <c r="N6" s="373"/>
      <c r="O6" s="374"/>
      <c r="P6" s="375"/>
      <c r="Q6" s="369" t="s">
        <v>148</v>
      </c>
      <c r="R6" s="370"/>
      <c r="S6" s="370"/>
      <c r="T6" s="368"/>
      <c r="U6" s="368"/>
    </row>
    <row r="7" spans="1:22" ht="6" customHeight="1" x14ac:dyDescent="0.2"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41"/>
      <c r="Q7" s="41"/>
      <c r="R7" s="41"/>
      <c r="S7" s="41"/>
      <c r="T7" s="41"/>
      <c r="U7" s="41"/>
      <c r="V7" s="37"/>
    </row>
    <row r="8" spans="1:22" x14ac:dyDescent="0.2">
      <c r="B8" s="42"/>
      <c r="C8" s="42"/>
      <c r="D8" s="40"/>
      <c r="E8" s="40"/>
      <c r="F8" s="40"/>
      <c r="G8" s="43" t="s">
        <v>121</v>
      </c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4"/>
    </row>
    <row r="9" spans="1:22" ht="17.45" customHeight="1" x14ac:dyDescent="0.2">
      <c r="B9" s="42"/>
      <c r="C9" s="40"/>
      <c r="D9" s="40"/>
      <c r="E9" s="42" t="s">
        <v>20</v>
      </c>
      <c r="F9" s="376"/>
      <c r="G9" s="376"/>
      <c r="H9" s="376"/>
      <c r="I9" s="376"/>
      <c r="J9" s="376"/>
      <c r="K9" s="376"/>
      <c r="L9" s="376"/>
      <c r="M9" s="376"/>
      <c r="N9" s="376"/>
      <c r="O9" s="376"/>
      <c r="P9" s="376"/>
      <c r="Q9" s="376"/>
      <c r="R9" s="376"/>
      <c r="S9" s="376"/>
      <c r="T9" s="376"/>
      <c r="U9" s="376"/>
      <c r="V9" s="376"/>
    </row>
    <row r="10" spans="1:22" ht="17.45" customHeight="1" x14ac:dyDescent="0.2">
      <c r="B10" s="42"/>
      <c r="C10" s="40"/>
      <c r="D10" s="40"/>
      <c r="E10" s="42" t="s">
        <v>21</v>
      </c>
      <c r="F10" s="377"/>
      <c r="G10" s="377"/>
      <c r="H10" s="377"/>
      <c r="I10" s="377"/>
      <c r="J10" s="377"/>
      <c r="K10" s="377"/>
      <c r="L10" s="377"/>
      <c r="M10" s="377"/>
      <c r="N10" s="377"/>
      <c r="O10" s="377"/>
      <c r="P10" s="377"/>
      <c r="Q10" s="377"/>
      <c r="R10" s="377"/>
      <c r="S10" s="377"/>
      <c r="T10" s="377"/>
      <c r="U10" s="377"/>
      <c r="V10" s="377"/>
    </row>
    <row r="11" spans="1:22" ht="17.45" customHeight="1" x14ac:dyDescent="0.2">
      <c r="B11" s="42"/>
      <c r="C11" s="40"/>
      <c r="D11" s="40"/>
      <c r="E11" s="42" t="s">
        <v>22</v>
      </c>
      <c r="F11" s="378"/>
      <c r="G11" s="378"/>
      <c r="H11" s="378"/>
      <c r="I11" s="42" t="s">
        <v>122</v>
      </c>
      <c r="J11" s="377"/>
      <c r="K11" s="377"/>
      <c r="L11" s="377"/>
      <c r="M11" s="377"/>
      <c r="N11" s="377"/>
      <c r="O11" s="377"/>
      <c r="P11" s="377"/>
      <c r="Q11" s="377"/>
      <c r="R11" s="377"/>
      <c r="S11" s="377"/>
      <c r="T11" s="377"/>
      <c r="U11" s="377"/>
      <c r="V11" s="377"/>
    </row>
    <row r="12" spans="1:22" ht="17.45" customHeight="1" x14ac:dyDescent="0.2">
      <c r="B12" s="42"/>
      <c r="C12" s="40"/>
      <c r="D12" s="40"/>
      <c r="E12" s="42" t="s">
        <v>23</v>
      </c>
      <c r="F12" s="376"/>
      <c r="G12" s="376"/>
      <c r="H12" s="376"/>
      <c r="I12" s="376"/>
      <c r="J12" s="45" t="s">
        <v>56</v>
      </c>
      <c r="K12" s="379"/>
      <c r="L12" s="379"/>
      <c r="M12" s="379"/>
      <c r="N12" s="379"/>
      <c r="O12" s="46" t="s">
        <v>57</v>
      </c>
      <c r="P12" s="380"/>
      <c r="Q12" s="380"/>
      <c r="R12" s="380"/>
      <c r="S12" s="380"/>
      <c r="T12" s="380"/>
      <c r="U12" s="380"/>
      <c r="V12" s="380"/>
    </row>
    <row r="13" spans="1:22" ht="7.5" customHeight="1" thickBot="1" x14ac:dyDescent="0.25"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47"/>
      <c r="O13" s="47"/>
      <c r="P13" s="47"/>
      <c r="Q13" s="47"/>
      <c r="R13" s="47"/>
      <c r="S13" s="40"/>
      <c r="T13" s="40"/>
      <c r="U13" s="40"/>
      <c r="V13" s="37"/>
    </row>
    <row r="14" spans="1:22" ht="17.45" customHeight="1" thickBot="1" x14ac:dyDescent="0.25">
      <c r="B14" s="48"/>
      <c r="C14" s="422" t="s">
        <v>120</v>
      </c>
      <c r="D14" s="422"/>
      <c r="E14" s="422"/>
      <c r="F14" s="422"/>
      <c r="G14" s="422"/>
      <c r="H14" s="422"/>
      <c r="I14" s="422"/>
      <c r="J14" s="422"/>
      <c r="K14" s="422" t="s">
        <v>25</v>
      </c>
      <c r="L14" s="422"/>
      <c r="M14" s="49" t="s">
        <v>26</v>
      </c>
      <c r="N14" s="422" t="s">
        <v>27</v>
      </c>
      <c r="O14" s="422"/>
      <c r="P14" s="422"/>
      <c r="Q14" s="422" t="s">
        <v>28</v>
      </c>
      <c r="R14" s="422"/>
      <c r="S14" s="422" t="s">
        <v>29</v>
      </c>
      <c r="T14" s="422"/>
      <c r="U14" s="485"/>
      <c r="V14" s="50"/>
    </row>
    <row r="15" spans="1:22" ht="18.75" customHeight="1" x14ac:dyDescent="0.2">
      <c r="B15" s="72">
        <v>100</v>
      </c>
      <c r="C15" s="423" t="s">
        <v>123</v>
      </c>
      <c r="D15" s="424"/>
      <c r="E15" s="424"/>
      <c r="F15" s="424"/>
      <c r="G15" s="424"/>
      <c r="H15" s="424"/>
      <c r="I15" s="424"/>
      <c r="J15" s="424"/>
      <c r="K15" s="425">
        <v>880</v>
      </c>
      <c r="L15" s="425"/>
      <c r="M15" s="73">
        <f>N15/1.055</f>
        <v>6.5402843601895739</v>
      </c>
      <c r="N15" s="74">
        <v>6.9</v>
      </c>
      <c r="O15" s="426">
        <f t="shared" ref="O15:O45" si="0">N15*1000/K15</f>
        <v>7.8409090909090908</v>
      </c>
      <c r="P15" s="426"/>
      <c r="Q15" s="486"/>
      <c r="R15" s="486"/>
      <c r="S15" s="381">
        <f>Q15*N15</f>
        <v>0</v>
      </c>
      <c r="T15" s="381"/>
      <c r="U15" s="382"/>
      <c r="V15" s="383" t="s">
        <v>88</v>
      </c>
    </row>
    <row r="16" spans="1:22" ht="18.75" customHeight="1" x14ac:dyDescent="0.2">
      <c r="B16" s="51">
        <v>110</v>
      </c>
      <c r="C16" s="361" t="s">
        <v>124</v>
      </c>
      <c r="D16" s="487"/>
      <c r="E16" s="487"/>
      <c r="F16" s="487"/>
      <c r="G16" s="487"/>
      <c r="H16" s="487"/>
      <c r="I16" s="487"/>
      <c r="J16" s="487"/>
      <c r="K16" s="421">
        <v>1080</v>
      </c>
      <c r="L16" s="421"/>
      <c r="M16" s="52">
        <f t="shared" ref="M16:M45" si="1">N16/1.055</f>
        <v>8.3412322274881525</v>
      </c>
      <c r="N16" s="53">
        <v>8.8000000000000007</v>
      </c>
      <c r="O16" s="364">
        <f t="shared" si="0"/>
        <v>8.1481481481481488</v>
      </c>
      <c r="P16" s="365"/>
      <c r="Q16" s="389"/>
      <c r="R16" s="389"/>
      <c r="S16" s="358">
        <f t="shared" ref="S16:S45" si="2">Q16*N16</f>
        <v>0</v>
      </c>
      <c r="T16" s="359"/>
      <c r="U16" s="360"/>
      <c r="V16" s="383"/>
    </row>
    <row r="17" spans="2:22" ht="18.75" customHeight="1" x14ac:dyDescent="0.2">
      <c r="B17" s="75">
        <v>120</v>
      </c>
      <c r="C17" s="411" t="s">
        <v>125</v>
      </c>
      <c r="D17" s="428"/>
      <c r="E17" s="428"/>
      <c r="F17" s="428"/>
      <c r="G17" s="428"/>
      <c r="H17" s="428"/>
      <c r="I17" s="428"/>
      <c r="J17" s="428"/>
      <c r="K17" s="412">
        <v>1080</v>
      </c>
      <c r="L17" s="412"/>
      <c r="M17" s="76">
        <f t="shared" si="1"/>
        <v>8.3412322274881525</v>
      </c>
      <c r="N17" s="77">
        <v>8.8000000000000007</v>
      </c>
      <c r="O17" s="401">
        <f t="shared" si="0"/>
        <v>8.1481481481481488</v>
      </c>
      <c r="P17" s="402"/>
      <c r="Q17" s="352"/>
      <c r="R17" s="352"/>
      <c r="S17" s="353">
        <f t="shared" si="2"/>
        <v>0</v>
      </c>
      <c r="T17" s="354"/>
      <c r="U17" s="355"/>
      <c r="V17" s="383"/>
    </row>
    <row r="18" spans="2:22" ht="18.75" customHeight="1" x14ac:dyDescent="0.2">
      <c r="B18" s="51">
        <v>130</v>
      </c>
      <c r="C18" s="429" t="s">
        <v>158</v>
      </c>
      <c r="D18" s="430"/>
      <c r="E18" s="430"/>
      <c r="F18" s="430"/>
      <c r="G18" s="430"/>
      <c r="H18" s="430"/>
      <c r="I18" s="430"/>
      <c r="J18" s="430"/>
      <c r="K18" s="431">
        <v>900</v>
      </c>
      <c r="L18" s="431"/>
      <c r="M18" s="113">
        <f t="shared" ref="M18:M22" si="3">N18/1.055</f>
        <v>7.298578199052133</v>
      </c>
      <c r="N18" s="114">
        <v>7.7</v>
      </c>
      <c r="O18" s="482">
        <f t="shared" ref="O18:O22" si="4">N18*1000/K18</f>
        <v>8.5555555555555554</v>
      </c>
      <c r="P18" s="483"/>
      <c r="Q18" s="389"/>
      <c r="R18" s="389"/>
      <c r="S18" s="434">
        <f t="shared" ref="S18:S22" si="5">Q18*N18</f>
        <v>0</v>
      </c>
      <c r="T18" s="435"/>
      <c r="U18" s="436"/>
      <c r="V18" s="383"/>
    </row>
    <row r="19" spans="2:22" ht="18.75" customHeight="1" x14ac:dyDescent="0.2">
      <c r="B19" s="78">
        <v>200</v>
      </c>
      <c r="C19" s="330" t="s">
        <v>135</v>
      </c>
      <c r="D19" s="331"/>
      <c r="E19" s="331"/>
      <c r="F19" s="331"/>
      <c r="G19" s="331"/>
      <c r="H19" s="331"/>
      <c r="I19" s="331"/>
      <c r="J19" s="331"/>
      <c r="K19" s="398">
        <v>660</v>
      </c>
      <c r="L19" s="398"/>
      <c r="M19" s="79">
        <f t="shared" si="3"/>
        <v>8.5308056872037916</v>
      </c>
      <c r="N19" s="80">
        <v>9</v>
      </c>
      <c r="O19" s="399">
        <f t="shared" si="4"/>
        <v>13.636363636363637</v>
      </c>
      <c r="P19" s="400"/>
      <c r="Q19" s="419"/>
      <c r="R19" s="419"/>
      <c r="S19" s="416">
        <f>Q19*N19</f>
        <v>0</v>
      </c>
      <c r="T19" s="417"/>
      <c r="U19" s="418"/>
      <c r="V19" s="383"/>
    </row>
    <row r="20" spans="2:22" ht="18.75" customHeight="1" x14ac:dyDescent="0.2">
      <c r="B20" s="66">
        <v>210</v>
      </c>
      <c r="C20" s="342" t="s">
        <v>132</v>
      </c>
      <c r="D20" s="342"/>
      <c r="E20" s="342"/>
      <c r="F20" s="342"/>
      <c r="G20" s="342"/>
      <c r="H20" s="342"/>
      <c r="I20" s="342"/>
      <c r="J20" s="342"/>
      <c r="K20" s="343">
        <v>660</v>
      </c>
      <c r="L20" s="344"/>
      <c r="M20" s="67">
        <f t="shared" ref="M20" si="6">N20/1.055</f>
        <v>8.6255924170616112</v>
      </c>
      <c r="N20" s="68">
        <v>9.1</v>
      </c>
      <c r="O20" s="345">
        <f t="shared" ref="O20" si="7">N20*1000/K20</f>
        <v>13.787878787878787</v>
      </c>
      <c r="P20" s="346"/>
      <c r="Q20" s="347"/>
      <c r="R20" s="348"/>
      <c r="S20" s="349">
        <f t="shared" ref="S20" si="8">Q20*N20</f>
        <v>0</v>
      </c>
      <c r="T20" s="350"/>
      <c r="U20" s="351"/>
      <c r="V20" s="383"/>
    </row>
    <row r="21" spans="2:22" ht="18.75" customHeight="1" x14ac:dyDescent="0.2">
      <c r="B21" s="75">
        <v>220</v>
      </c>
      <c r="C21" s="411" t="s">
        <v>136</v>
      </c>
      <c r="D21" s="411"/>
      <c r="E21" s="411"/>
      <c r="F21" s="411"/>
      <c r="G21" s="411"/>
      <c r="H21" s="411"/>
      <c r="I21" s="411"/>
      <c r="J21" s="411"/>
      <c r="K21" s="437">
        <v>660</v>
      </c>
      <c r="L21" s="438"/>
      <c r="M21" s="76">
        <f t="shared" si="3"/>
        <v>8.6255924170616112</v>
      </c>
      <c r="N21" s="77">
        <v>9.1</v>
      </c>
      <c r="O21" s="401">
        <f t="shared" si="4"/>
        <v>13.787878787878787</v>
      </c>
      <c r="P21" s="402"/>
      <c r="Q21" s="356"/>
      <c r="R21" s="357"/>
      <c r="S21" s="353">
        <f t="shared" si="5"/>
        <v>0</v>
      </c>
      <c r="T21" s="354"/>
      <c r="U21" s="355"/>
      <c r="V21" s="383"/>
    </row>
    <row r="22" spans="2:22" ht="18.75" customHeight="1" x14ac:dyDescent="0.2">
      <c r="B22" s="51">
        <v>230</v>
      </c>
      <c r="C22" s="361" t="s">
        <v>137</v>
      </c>
      <c r="D22" s="361"/>
      <c r="E22" s="361"/>
      <c r="F22" s="361"/>
      <c r="G22" s="361"/>
      <c r="H22" s="361"/>
      <c r="I22" s="361"/>
      <c r="J22" s="361"/>
      <c r="K22" s="362">
        <v>685</v>
      </c>
      <c r="L22" s="363"/>
      <c r="M22" s="52">
        <f t="shared" si="3"/>
        <v>8.8151658767772521</v>
      </c>
      <c r="N22" s="53">
        <v>9.3000000000000007</v>
      </c>
      <c r="O22" s="364">
        <f t="shared" si="4"/>
        <v>13.576642335766424</v>
      </c>
      <c r="P22" s="365"/>
      <c r="Q22" s="366"/>
      <c r="R22" s="367"/>
      <c r="S22" s="358">
        <f t="shared" si="5"/>
        <v>0</v>
      </c>
      <c r="T22" s="359"/>
      <c r="U22" s="360"/>
      <c r="V22" s="383"/>
    </row>
    <row r="23" spans="2:22" ht="18.75" customHeight="1" x14ac:dyDescent="0.2">
      <c r="B23" s="75">
        <v>240</v>
      </c>
      <c r="C23" s="411" t="s">
        <v>126</v>
      </c>
      <c r="D23" s="428"/>
      <c r="E23" s="428"/>
      <c r="F23" s="428"/>
      <c r="G23" s="428"/>
      <c r="H23" s="428"/>
      <c r="I23" s="428"/>
      <c r="J23" s="428"/>
      <c r="K23" s="412">
        <v>920</v>
      </c>
      <c r="L23" s="412"/>
      <c r="M23" s="76">
        <f t="shared" si="1"/>
        <v>8.3412322274881525</v>
      </c>
      <c r="N23" s="77">
        <v>8.8000000000000007</v>
      </c>
      <c r="O23" s="401">
        <f t="shared" si="0"/>
        <v>9.5652173913043477</v>
      </c>
      <c r="P23" s="402"/>
      <c r="Q23" s="352"/>
      <c r="R23" s="352"/>
      <c r="S23" s="353">
        <f t="shared" si="2"/>
        <v>0</v>
      </c>
      <c r="T23" s="354"/>
      <c r="U23" s="355"/>
      <c r="V23" s="383"/>
    </row>
    <row r="24" spans="2:22" ht="18.75" customHeight="1" x14ac:dyDescent="0.2">
      <c r="B24" s="69">
        <v>250</v>
      </c>
      <c r="C24" s="332" t="s">
        <v>138</v>
      </c>
      <c r="D24" s="332"/>
      <c r="E24" s="332"/>
      <c r="F24" s="332"/>
      <c r="G24" s="332"/>
      <c r="H24" s="332"/>
      <c r="I24" s="332"/>
      <c r="J24" s="332"/>
      <c r="K24" s="333">
        <v>600</v>
      </c>
      <c r="L24" s="334"/>
      <c r="M24" s="70">
        <f t="shared" ref="M24" si="9">N24/1.055</f>
        <v>6.729857819905213</v>
      </c>
      <c r="N24" s="71">
        <v>7.1</v>
      </c>
      <c r="O24" s="335">
        <f t="shared" ref="O24" si="10">N24*1000/K24</f>
        <v>11.833333333333334</v>
      </c>
      <c r="P24" s="336"/>
      <c r="Q24" s="337"/>
      <c r="R24" s="338"/>
      <c r="S24" s="339">
        <f t="shared" ref="S24" si="11">Q24*N24</f>
        <v>0</v>
      </c>
      <c r="T24" s="340"/>
      <c r="U24" s="341"/>
      <c r="V24" s="383"/>
    </row>
    <row r="25" spans="2:22" ht="18.75" customHeight="1" x14ac:dyDescent="0.2">
      <c r="B25" s="81">
        <v>300</v>
      </c>
      <c r="C25" s="427" t="s">
        <v>127</v>
      </c>
      <c r="D25" s="427"/>
      <c r="E25" s="427"/>
      <c r="F25" s="427"/>
      <c r="G25" s="427"/>
      <c r="H25" s="427"/>
      <c r="I25" s="427"/>
      <c r="J25" s="427"/>
      <c r="K25" s="387">
        <v>660</v>
      </c>
      <c r="L25" s="387"/>
      <c r="M25" s="82">
        <f t="shared" si="1"/>
        <v>7.0142180094786735</v>
      </c>
      <c r="N25" s="83">
        <v>7.4</v>
      </c>
      <c r="O25" s="432">
        <f t="shared" si="0"/>
        <v>11.212121212121213</v>
      </c>
      <c r="P25" s="433"/>
      <c r="Q25" s="388"/>
      <c r="R25" s="388"/>
      <c r="S25" s="384">
        <f t="shared" si="2"/>
        <v>0</v>
      </c>
      <c r="T25" s="385"/>
      <c r="U25" s="386"/>
      <c r="V25" s="383"/>
    </row>
    <row r="26" spans="2:22" ht="18.75" customHeight="1" x14ac:dyDescent="0.2">
      <c r="B26" s="54">
        <v>310</v>
      </c>
      <c r="C26" s="361" t="s">
        <v>128</v>
      </c>
      <c r="D26" s="361"/>
      <c r="E26" s="361"/>
      <c r="F26" s="361"/>
      <c r="G26" s="361"/>
      <c r="H26" s="361"/>
      <c r="I26" s="361"/>
      <c r="J26" s="361"/>
      <c r="K26" s="421">
        <v>740</v>
      </c>
      <c r="L26" s="421"/>
      <c r="M26" s="52">
        <f t="shared" ref="M26:M28" si="12">N26/1.055</f>
        <v>7.7725118483412317</v>
      </c>
      <c r="N26" s="53">
        <v>8.1999999999999993</v>
      </c>
      <c r="O26" s="364">
        <f t="shared" ref="O26:O28" si="13">N26*1000/K26</f>
        <v>11.081081081081081</v>
      </c>
      <c r="P26" s="365"/>
      <c r="Q26" s="389"/>
      <c r="R26" s="389"/>
      <c r="S26" s="358">
        <f t="shared" ref="S26:S28" si="14">Q26*N26</f>
        <v>0</v>
      </c>
      <c r="T26" s="359"/>
      <c r="U26" s="360"/>
      <c r="V26" s="383"/>
    </row>
    <row r="27" spans="2:22" ht="18.75" customHeight="1" x14ac:dyDescent="0.2">
      <c r="B27" s="75">
        <v>320</v>
      </c>
      <c r="C27" s="411" t="s">
        <v>129</v>
      </c>
      <c r="D27" s="411"/>
      <c r="E27" s="411"/>
      <c r="F27" s="411"/>
      <c r="G27" s="411"/>
      <c r="H27" s="411"/>
      <c r="I27" s="411"/>
      <c r="J27" s="411"/>
      <c r="K27" s="412">
        <v>660</v>
      </c>
      <c r="L27" s="412"/>
      <c r="M27" s="76">
        <f t="shared" si="12"/>
        <v>7.3933649289099526</v>
      </c>
      <c r="N27" s="77">
        <v>7.8</v>
      </c>
      <c r="O27" s="401">
        <f t="shared" si="13"/>
        <v>11.818181818181818</v>
      </c>
      <c r="P27" s="402"/>
      <c r="Q27" s="352"/>
      <c r="R27" s="352"/>
      <c r="S27" s="353">
        <f t="shared" si="14"/>
        <v>0</v>
      </c>
      <c r="T27" s="354"/>
      <c r="U27" s="355"/>
      <c r="V27" s="383"/>
    </row>
    <row r="28" spans="2:22" ht="18.75" customHeight="1" x14ac:dyDescent="0.2">
      <c r="B28" s="51">
        <v>400</v>
      </c>
      <c r="C28" s="361" t="s">
        <v>140</v>
      </c>
      <c r="D28" s="361"/>
      <c r="E28" s="361"/>
      <c r="F28" s="361"/>
      <c r="G28" s="361"/>
      <c r="H28" s="361"/>
      <c r="I28" s="361"/>
      <c r="J28" s="361"/>
      <c r="K28" s="421">
        <v>575</v>
      </c>
      <c r="L28" s="421"/>
      <c r="M28" s="52">
        <f t="shared" si="12"/>
        <v>8.1516587677725116</v>
      </c>
      <c r="N28" s="53">
        <v>8.6</v>
      </c>
      <c r="O28" s="364">
        <f t="shared" si="13"/>
        <v>14.956521739130435</v>
      </c>
      <c r="P28" s="365"/>
      <c r="Q28" s="389"/>
      <c r="R28" s="389"/>
      <c r="S28" s="358">
        <f t="shared" si="14"/>
        <v>0</v>
      </c>
      <c r="T28" s="359"/>
      <c r="U28" s="360"/>
      <c r="V28" s="383"/>
    </row>
    <row r="29" spans="2:22" ht="18.75" customHeight="1" x14ac:dyDescent="0.2">
      <c r="B29" s="78">
        <v>410</v>
      </c>
      <c r="C29" s="330" t="s">
        <v>139</v>
      </c>
      <c r="D29" s="330"/>
      <c r="E29" s="330"/>
      <c r="F29" s="330"/>
      <c r="G29" s="330"/>
      <c r="H29" s="330"/>
      <c r="I29" s="330"/>
      <c r="J29" s="330"/>
      <c r="K29" s="398">
        <v>990</v>
      </c>
      <c r="L29" s="398"/>
      <c r="M29" s="79">
        <f t="shared" si="1"/>
        <v>8.5308056872037916</v>
      </c>
      <c r="N29" s="80">
        <v>9</v>
      </c>
      <c r="O29" s="399">
        <f t="shared" si="0"/>
        <v>9.0909090909090917</v>
      </c>
      <c r="P29" s="400"/>
      <c r="Q29" s="419"/>
      <c r="R29" s="419"/>
      <c r="S29" s="416">
        <f t="shared" si="2"/>
        <v>0</v>
      </c>
      <c r="T29" s="417"/>
      <c r="U29" s="418"/>
      <c r="V29" s="383"/>
    </row>
    <row r="30" spans="2:22" ht="18.75" customHeight="1" x14ac:dyDescent="0.2">
      <c r="B30" s="66">
        <v>420</v>
      </c>
      <c r="C30" s="342" t="s">
        <v>141</v>
      </c>
      <c r="D30" s="342"/>
      <c r="E30" s="342"/>
      <c r="F30" s="342"/>
      <c r="G30" s="342"/>
      <c r="H30" s="342"/>
      <c r="I30" s="342"/>
      <c r="J30" s="342"/>
      <c r="K30" s="497">
        <v>850</v>
      </c>
      <c r="L30" s="497"/>
      <c r="M30" s="67">
        <f t="shared" si="1"/>
        <v>9.2890995260663516</v>
      </c>
      <c r="N30" s="68">
        <v>9.8000000000000007</v>
      </c>
      <c r="O30" s="345">
        <f t="shared" si="0"/>
        <v>11.529411764705882</v>
      </c>
      <c r="P30" s="346"/>
      <c r="Q30" s="420"/>
      <c r="R30" s="420"/>
      <c r="S30" s="349">
        <f t="shared" si="2"/>
        <v>0</v>
      </c>
      <c r="T30" s="350"/>
      <c r="U30" s="351"/>
      <c r="V30" s="383"/>
    </row>
    <row r="31" spans="2:22" ht="18.75" customHeight="1" x14ac:dyDescent="0.2">
      <c r="B31" s="75">
        <v>430</v>
      </c>
      <c r="C31" s="411" t="s">
        <v>130</v>
      </c>
      <c r="D31" s="411"/>
      <c r="E31" s="411"/>
      <c r="F31" s="411"/>
      <c r="G31" s="411"/>
      <c r="H31" s="411"/>
      <c r="I31" s="411"/>
      <c r="J31" s="411"/>
      <c r="K31" s="412">
        <v>900</v>
      </c>
      <c r="L31" s="412"/>
      <c r="M31" s="76">
        <f t="shared" si="1"/>
        <v>9.2890995260663516</v>
      </c>
      <c r="N31" s="77">
        <v>9.8000000000000007</v>
      </c>
      <c r="O31" s="401">
        <f t="shared" si="0"/>
        <v>10.888888888888889</v>
      </c>
      <c r="P31" s="402"/>
      <c r="Q31" s="352"/>
      <c r="R31" s="352"/>
      <c r="S31" s="353">
        <f t="shared" si="2"/>
        <v>0</v>
      </c>
      <c r="T31" s="354"/>
      <c r="U31" s="355"/>
      <c r="V31" s="383"/>
    </row>
    <row r="32" spans="2:22" ht="18.75" customHeight="1" x14ac:dyDescent="0.2">
      <c r="B32" s="51">
        <v>500</v>
      </c>
      <c r="C32" s="361" t="s">
        <v>142</v>
      </c>
      <c r="D32" s="361"/>
      <c r="E32" s="361"/>
      <c r="F32" s="361"/>
      <c r="G32" s="361"/>
      <c r="H32" s="361"/>
      <c r="I32" s="361"/>
      <c r="J32" s="361"/>
      <c r="K32" s="421">
        <v>880</v>
      </c>
      <c r="L32" s="421"/>
      <c r="M32" s="52">
        <f t="shared" si="1"/>
        <v>8.0568720379146921</v>
      </c>
      <c r="N32" s="53">
        <v>8.5</v>
      </c>
      <c r="O32" s="364">
        <f t="shared" si="0"/>
        <v>9.6590909090909083</v>
      </c>
      <c r="P32" s="365"/>
      <c r="Q32" s="389"/>
      <c r="R32" s="389"/>
      <c r="S32" s="358">
        <f t="shared" si="2"/>
        <v>0</v>
      </c>
      <c r="T32" s="359"/>
      <c r="U32" s="360"/>
      <c r="V32" s="383"/>
    </row>
    <row r="33" spans="2:22" ht="18.75" customHeight="1" x14ac:dyDescent="0.2">
      <c r="B33" s="75">
        <v>510</v>
      </c>
      <c r="C33" s="411" t="s">
        <v>143</v>
      </c>
      <c r="D33" s="411"/>
      <c r="E33" s="411"/>
      <c r="F33" s="411"/>
      <c r="G33" s="411"/>
      <c r="H33" s="411"/>
      <c r="I33" s="411"/>
      <c r="J33" s="411"/>
      <c r="K33" s="412">
        <v>575</v>
      </c>
      <c r="L33" s="412"/>
      <c r="M33" s="76">
        <f t="shared" si="1"/>
        <v>8.7203791469194307</v>
      </c>
      <c r="N33" s="77">
        <v>9.1999999999999993</v>
      </c>
      <c r="O33" s="401">
        <f t="shared" si="0"/>
        <v>16</v>
      </c>
      <c r="P33" s="402"/>
      <c r="Q33" s="352"/>
      <c r="R33" s="352"/>
      <c r="S33" s="353">
        <f t="shared" si="2"/>
        <v>0</v>
      </c>
      <c r="T33" s="354"/>
      <c r="U33" s="355"/>
      <c r="V33" s="383"/>
    </row>
    <row r="34" spans="2:22" ht="18.75" customHeight="1" x14ac:dyDescent="0.2">
      <c r="B34" s="51">
        <v>520</v>
      </c>
      <c r="C34" s="361" t="s">
        <v>131</v>
      </c>
      <c r="D34" s="361"/>
      <c r="E34" s="361"/>
      <c r="F34" s="361"/>
      <c r="G34" s="361"/>
      <c r="H34" s="361"/>
      <c r="I34" s="361"/>
      <c r="J34" s="361"/>
      <c r="K34" s="421">
        <v>620</v>
      </c>
      <c r="L34" s="421"/>
      <c r="M34" s="52">
        <f t="shared" ref="M34:M36" si="15">N34/1.055</f>
        <v>7.6777251184834121</v>
      </c>
      <c r="N34" s="53">
        <v>8.1</v>
      </c>
      <c r="O34" s="364">
        <f t="shared" ref="O34:O36" si="16">N34*1000/K34</f>
        <v>13.064516129032258</v>
      </c>
      <c r="P34" s="365"/>
      <c r="Q34" s="389"/>
      <c r="R34" s="389"/>
      <c r="S34" s="358">
        <f t="shared" ref="S34:S36" si="17">Q34*N34</f>
        <v>0</v>
      </c>
      <c r="T34" s="359"/>
      <c r="U34" s="360"/>
      <c r="V34" s="383"/>
    </row>
    <row r="35" spans="2:22" ht="18.75" customHeight="1" x14ac:dyDescent="0.2">
      <c r="B35" s="75">
        <v>530</v>
      </c>
      <c r="C35" s="411" t="s">
        <v>157</v>
      </c>
      <c r="D35" s="411"/>
      <c r="E35" s="411"/>
      <c r="F35" s="411"/>
      <c r="G35" s="411"/>
      <c r="H35" s="411"/>
      <c r="I35" s="411"/>
      <c r="J35" s="411"/>
      <c r="K35" s="412">
        <v>425</v>
      </c>
      <c r="L35" s="412"/>
      <c r="M35" s="76">
        <f t="shared" si="15"/>
        <v>7.298578199052133</v>
      </c>
      <c r="N35" s="77">
        <v>7.7</v>
      </c>
      <c r="O35" s="401">
        <f t="shared" si="16"/>
        <v>18.117647058823529</v>
      </c>
      <c r="P35" s="402"/>
      <c r="Q35" s="352"/>
      <c r="R35" s="352"/>
      <c r="S35" s="353">
        <f t="shared" si="17"/>
        <v>0</v>
      </c>
      <c r="T35" s="354"/>
      <c r="U35" s="355"/>
      <c r="V35" s="383"/>
    </row>
    <row r="36" spans="2:22" ht="18.75" customHeight="1" thickBot="1" x14ac:dyDescent="0.25">
      <c r="B36" s="107">
        <v>600</v>
      </c>
      <c r="C36" s="413" t="s">
        <v>133</v>
      </c>
      <c r="D36" s="413"/>
      <c r="E36" s="413"/>
      <c r="F36" s="413"/>
      <c r="G36" s="413"/>
      <c r="H36" s="413"/>
      <c r="I36" s="413"/>
      <c r="J36" s="413"/>
      <c r="K36" s="414">
        <v>260</v>
      </c>
      <c r="L36" s="415"/>
      <c r="M36" s="108">
        <f t="shared" si="15"/>
        <v>7.867298578199053</v>
      </c>
      <c r="N36" s="109">
        <v>8.3000000000000007</v>
      </c>
      <c r="O36" s="392">
        <f t="shared" si="16"/>
        <v>31.923076923076923</v>
      </c>
      <c r="P36" s="393"/>
      <c r="Q36" s="409"/>
      <c r="R36" s="410"/>
      <c r="S36" s="394">
        <f t="shared" si="17"/>
        <v>0</v>
      </c>
      <c r="T36" s="395"/>
      <c r="U36" s="396"/>
      <c r="V36" s="383"/>
    </row>
    <row r="37" spans="2:22" ht="20.25" customHeight="1" x14ac:dyDescent="0.2">
      <c r="B37" s="99"/>
      <c r="C37" s="100"/>
      <c r="D37" s="100"/>
      <c r="E37" s="100"/>
      <c r="F37" s="100"/>
      <c r="G37" s="100"/>
      <c r="H37" s="100"/>
      <c r="I37" s="100"/>
      <c r="J37" s="100"/>
      <c r="K37" s="101"/>
      <c r="L37" s="101"/>
      <c r="M37" s="102"/>
      <c r="N37" s="103"/>
      <c r="O37" s="104"/>
      <c r="P37" s="104"/>
      <c r="Q37" s="105"/>
      <c r="R37" s="105"/>
      <c r="S37" s="106"/>
      <c r="T37" s="106"/>
      <c r="U37" s="106"/>
      <c r="V37" s="383"/>
    </row>
    <row r="38" spans="2:22" ht="20.25" customHeight="1" thickBot="1" x14ac:dyDescent="0.25">
      <c r="B38" s="99"/>
      <c r="C38" s="100"/>
      <c r="D38" s="100"/>
      <c r="E38" s="100"/>
      <c r="F38" s="100"/>
      <c r="G38" s="100"/>
      <c r="H38" s="100"/>
      <c r="I38" s="100"/>
      <c r="J38" s="100"/>
      <c r="K38" s="101"/>
      <c r="L38" s="101"/>
      <c r="M38" s="102"/>
      <c r="N38" s="103"/>
      <c r="O38" s="104"/>
      <c r="P38" s="104"/>
      <c r="Q38" s="105"/>
      <c r="R38" s="105"/>
      <c r="S38" s="106"/>
      <c r="T38" s="106"/>
      <c r="U38" s="106"/>
      <c r="V38" s="383"/>
    </row>
    <row r="39" spans="2:22" ht="18.75" customHeight="1" x14ac:dyDescent="0.2">
      <c r="B39" s="110">
        <v>140</v>
      </c>
      <c r="C39" s="451" t="s">
        <v>149</v>
      </c>
      <c r="D39" s="451"/>
      <c r="E39" s="451"/>
      <c r="F39" s="451"/>
      <c r="G39" s="451"/>
      <c r="H39" s="451"/>
      <c r="I39" s="451"/>
      <c r="J39" s="451"/>
      <c r="K39" s="480">
        <v>480</v>
      </c>
      <c r="L39" s="480"/>
      <c r="M39" s="111">
        <f t="shared" si="1"/>
        <v>6.729857819905213</v>
      </c>
      <c r="N39" s="112">
        <v>7.1</v>
      </c>
      <c r="O39" s="406">
        <f t="shared" si="0"/>
        <v>14.791666666666666</v>
      </c>
      <c r="P39" s="407"/>
      <c r="Q39" s="408"/>
      <c r="R39" s="408"/>
      <c r="S39" s="477">
        <f t="shared" si="2"/>
        <v>0</v>
      </c>
      <c r="T39" s="478"/>
      <c r="U39" s="479"/>
      <c r="V39" s="383"/>
    </row>
    <row r="40" spans="2:22" ht="18.75" customHeight="1" x14ac:dyDescent="0.2">
      <c r="B40" s="51">
        <v>150</v>
      </c>
      <c r="C40" s="342" t="s">
        <v>150</v>
      </c>
      <c r="D40" s="342"/>
      <c r="E40" s="342"/>
      <c r="F40" s="342"/>
      <c r="G40" s="342"/>
      <c r="H40" s="342"/>
      <c r="I40" s="342"/>
      <c r="J40" s="342"/>
      <c r="K40" s="421">
        <v>435</v>
      </c>
      <c r="L40" s="421"/>
      <c r="M40" s="52">
        <f t="shared" si="1"/>
        <v>6.5402843601895739</v>
      </c>
      <c r="N40" s="53">
        <v>6.9</v>
      </c>
      <c r="O40" s="364">
        <f t="shared" si="0"/>
        <v>15.862068965517242</v>
      </c>
      <c r="P40" s="365"/>
      <c r="Q40" s="389"/>
      <c r="R40" s="389"/>
      <c r="S40" s="358">
        <f t="shared" si="2"/>
        <v>0</v>
      </c>
      <c r="T40" s="359"/>
      <c r="U40" s="360"/>
      <c r="V40" s="383"/>
    </row>
    <row r="41" spans="2:22" ht="18.75" customHeight="1" x14ac:dyDescent="0.2">
      <c r="B41" s="93">
        <v>260</v>
      </c>
      <c r="C41" s="452" t="s">
        <v>151</v>
      </c>
      <c r="D41" s="452"/>
      <c r="E41" s="452"/>
      <c r="F41" s="452"/>
      <c r="G41" s="452"/>
      <c r="H41" s="452"/>
      <c r="I41" s="452"/>
      <c r="J41" s="452"/>
      <c r="K41" s="458">
        <v>730</v>
      </c>
      <c r="L41" s="458"/>
      <c r="M41" s="94"/>
      <c r="N41" s="95">
        <v>9.3000000000000007</v>
      </c>
      <c r="O41" s="459">
        <f t="shared" si="0"/>
        <v>12.739726027397261</v>
      </c>
      <c r="P41" s="460"/>
      <c r="Q41" s="446"/>
      <c r="R41" s="446"/>
      <c r="S41" s="403">
        <f t="shared" si="2"/>
        <v>0</v>
      </c>
      <c r="T41" s="404"/>
      <c r="U41" s="405"/>
      <c r="V41" s="383"/>
    </row>
    <row r="42" spans="2:22" ht="18.75" customHeight="1" x14ac:dyDescent="0.2">
      <c r="B42" s="51">
        <v>540</v>
      </c>
      <c r="C42" s="361" t="s">
        <v>156</v>
      </c>
      <c r="D42" s="361"/>
      <c r="E42" s="361"/>
      <c r="F42" s="361"/>
      <c r="G42" s="361"/>
      <c r="H42" s="361"/>
      <c r="I42" s="361"/>
      <c r="J42" s="361"/>
      <c r="K42" s="362">
        <v>280</v>
      </c>
      <c r="L42" s="363"/>
      <c r="M42" s="52">
        <f t="shared" si="1"/>
        <v>6.2559241706161135</v>
      </c>
      <c r="N42" s="53">
        <v>6.6</v>
      </c>
      <c r="O42" s="364">
        <f t="shared" si="0"/>
        <v>23.571428571428573</v>
      </c>
      <c r="P42" s="365"/>
      <c r="Q42" s="366"/>
      <c r="R42" s="367"/>
      <c r="S42" s="358">
        <f t="shared" si="2"/>
        <v>0</v>
      </c>
      <c r="T42" s="359"/>
      <c r="U42" s="360"/>
      <c r="V42" s="383"/>
    </row>
    <row r="43" spans="2:22" ht="18.75" customHeight="1" x14ac:dyDescent="0.2">
      <c r="B43" s="93">
        <v>610</v>
      </c>
      <c r="C43" s="457" t="s">
        <v>152</v>
      </c>
      <c r="D43" s="457"/>
      <c r="E43" s="457"/>
      <c r="F43" s="457"/>
      <c r="G43" s="457"/>
      <c r="H43" s="457"/>
      <c r="I43" s="457"/>
      <c r="J43" s="457"/>
      <c r="K43" s="458">
        <v>430</v>
      </c>
      <c r="L43" s="458"/>
      <c r="M43" s="94">
        <f t="shared" si="1"/>
        <v>8.7203791469194307</v>
      </c>
      <c r="N43" s="95">
        <v>9.1999999999999993</v>
      </c>
      <c r="O43" s="459">
        <f t="shared" si="0"/>
        <v>21.395348837209301</v>
      </c>
      <c r="P43" s="460"/>
      <c r="Q43" s="446"/>
      <c r="R43" s="446"/>
      <c r="S43" s="403">
        <f t="shared" si="2"/>
        <v>0</v>
      </c>
      <c r="T43" s="404"/>
      <c r="U43" s="405"/>
      <c r="V43" s="383"/>
    </row>
    <row r="44" spans="2:22" ht="18.75" customHeight="1" x14ac:dyDescent="0.2">
      <c r="B44" s="51">
        <v>620</v>
      </c>
      <c r="C44" s="361" t="s">
        <v>153</v>
      </c>
      <c r="D44" s="361"/>
      <c r="E44" s="361"/>
      <c r="F44" s="361"/>
      <c r="G44" s="361"/>
      <c r="H44" s="361"/>
      <c r="I44" s="361"/>
      <c r="J44" s="361"/>
      <c r="K44" s="421">
        <v>230</v>
      </c>
      <c r="L44" s="421"/>
      <c r="M44" s="52">
        <f t="shared" si="1"/>
        <v>7.488151658767773</v>
      </c>
      <c r="N44" s="53">
        <v>7.9</v>
      </c>
      <c r="O44" s="364">
        <f t="shared" si="0"/>
        <v>34.347826086956523</v>
      </c>
      <c r="P44" s="365"/>
      <c r="Q44" s="389"/>
      <c r="R44" s="389"/>
      <c r="S44" s="358">
        <f t="shared" si="2"/>
        <v>0</v>
      </c>
      <c r="T44" s="359"/>
      <c r="U44" s="360"/>
      <c r="V44" s="383"/>
    </row>
    <row r="45" spans="2:22" ht="18.75" customHeight="1" x14ac:dyDescent="0.2">
      <c r="B45" s="93">
        <v>700</v>
      </c>
      <c r="C45" s="457" t="s">
        <v>154</v>
      </c>
      <c r="D45" s="457"/>
      <c r="E45" s="457"/>
      <c r="F45" s="457"/>
      <c r="G45" s="457"/>
      <c r="H45" s="457"/>
      <c r="I45" s="457"/>
      <c r="J45" s="457"/>
      <c r="K45" s="458">
        <v>200</v>
      </c>
      <c r="L45" s="458"/>
      <c r="M45" s="94">
        <f t="shared" si="1"/>
        <v>7.488151658767773</v>
      </c>
      <c r="N45" s="95">
        <v>7.9</v>
      </c>
      <c r="O45" s="459">
        <f t="shared" si="0"/>
        <v>39.5</v>
      </c>
      <c r="P45" s="460"/>
      <c r="Q45" s="446"/>
      <c r="R45" s="446"/>
      <c r="S45" s="403">
        <f t="shared" si="2"/>
        <v>0</v>
      </c>
      <c r="T45" s="404"/>
      <c r="U45" s="405"/>
      <c r="V45" s="383"/>
    </row>
    <row r="46" spans="2:22" ht="18.75" customHeight="1" x14ac:dyDescent="0.2">
      <c r="B46" s="51">
        <v>710</v>
      </c>
      <c r="C46" s="361" t="s">
        <v>155</v>
      </c>
      <c r="D46" s="361"/>
      <c r="E46" s="361"/>
      <c r="F46" s="361"/>
      <c r="G46" s="361"/>
      <c r="H46" s="361"/>
      <c r="I46" s="361"/>
      <c r="J46" s="361"/>
      <c r="K46" s="362">
        <v>150</v>
      </c>
      <c r="L46" s="363"/>
      <c r="M46" s="52">
        <f t="shared" ref="M46" si="18">N46/1.055</f>
        <v>5.4028436018957349</v>
      </c>
      <c r="N46" s="53">
        <v>5.7</v>
      </c>
      <c r="O46" s="364">
        <f t="shared" ref="O46" si="19">N46*1000/K46</f>
        <v>38</v>
      </c>
      <c r="P46" s="365"/>
      <c r="Q46" s="366"/>
      <c r="R46" s="367"/>
      <c r="S46" s="358">
        <f t="shared" ref="S46" si="20">Q46*N46</f>
        <v>0</v>
      </c>
      <c r="T46" s="359"/>
      <c r="U46" s="360"/>
      <c r="V46" s="383"/>
    </row>
    <row r="47" spans="2:22" ht="18.75" customHeight="1" x14ac:dyDescent="0.2">
      <c r="B47" s="96"/>
      <c r="C47" s="470"/>
      <c r="D47" s="470"/>
      <c r="E47" s="470"/>
      <c r="F47" s="470"/>
      <c r="G47" s="470"/>
      <c r="H47" s="470"/>
      <c r="I47" s="470"/>
      <c r="J47" s="470"/>
      <c r="K47" s="476"/>
      <c r="L47" s="476"/>
      <c r="M47" s="97"/>
      <c r="N47" s="98"/>
      <c r="O47" s="459" t="str">
        <f t="shared" ref="O47" si="21">IF(K47=0,"",(N47*1000)/K47)</f>
        <v/>
      </c>
      <c r="P47" s="460"/>
      <c r="Q47" s="446"/>
      <c r="R47" s="446"/>
      <c r="S47" s="403">
        <f t="shared" ref="S47" si="22">Q47*N47</f>
        <v>0</v>
      </c>
      <c r="T47" s="404"/>
      <c r="U47" s="405"/>
      <c r="V47" s="383"/>
    </row>
    <row r="48" spans="2:22" ht="18.75" customHeight="1" thickBot="1" x14ac:dyDescent="0.25">
      <c r="B48" s="55"/>
      <c r="C48" s="390"/>
      <c r="D48" s="390"/>
      <c r="E48" s="390"/>
      <c r="F48" s="390"/>
      <c r="G48" s="390"/>
      <c r="H48" s="390"/>
      <c r="I48" s="390"/>
      <c r="J48" s="390"/>
      <c r="K48" s="391"/>
      <c r="L48" s="391"/>
      <c r="M48" s="56"/>
      <c r="N48" s="57"/>
      <c r="O48" s="392" t="str">
        <f t="shared" ref="O48" si="23">IF(K48=0,"",(N48*1000)/K48)</f>
        <v/>
      </c>
      <c r="P48" s="393"/>
      <c r="Q48" s="397"/>
      <c r="R48" s="397"/>
      <c r="S48" s="394">
        <f>Q48*N48</f>
        <v>0</v>
      </c>
      <c r="T48" s="395"/>
      <c r="U48" s="396"/>
      <c r="V48" s="383"/>
    </row>
    <row r="49" spans="1:22" ht="24.75" customHeight="1" x14ac:dyDescent="0.2">
      <c r="B49" s="37"/>
      <c r="C49" s="471" t="s">
        <v>146</v>
      </c>
      <c r="D49" s="471"/>
      <c r="E49" s="471"/>
      <c r="F49" s="471"/>
      <c r="G49" s="471"/>
      <c r="H49" s="471"/>
      <c r="I49" s="471"/>
      <c r="J49" s="37"/>
      <c r="K49" s="37"/>
      <c r="L49" s="37"/>
      <c r="M49" s="37"/>
      <c r="N49" s="461" t="s">
        <v>134</v>
      </c>
      <c r="O49" s="462"/>
      <c r="P49" s="463"/>
      <c r="Q49" s="442"/>
      <c r="R49" s="443"/>
      <c r="S49" s="488">
        <f>IF(Q50&gt;=10,0,7)</f>
        <v>7</v>
      </c>
      <c r="T49" s="489"/>
      <c r="U49" s="490"/>
      <c r="V49" s="383"/>
    </row>
    <row r="50" spans="1:22" ht="17.25" customHeight="1" x14ac:dyDescent="0.2">
      <c r="B50" s="37"/>
      <c r="C50" s="88"/>
      <c r="D50" s="88"/>
      <c r="E50" s="88"/>
      <c r="F50" s="88"/>
      <c r="G50" s="88"/>
      <c r="H50" s="88"/>
      <c r="I50" s="88"/>
      <c r="J50" s="37"/>
      <c r="K50" s="37"/>
      <c r="L50" s="37"/>
      <c r="M50" s="37"/>
      <c r="N50" s="473" t="s">
        <v>30</v>
      </c>
      <c r="O50" s="474"/>
      <c r="P50" s="475"/>
      <c r="Q50" s="444">
        <f>SUM(Q15:R49)</f>
        <v>0</v>
      </c>
      <c r="R50" s="445"/>
      <c r="S50" s="491">
        <f>SUM(S15:U49)</f>
        <v>7</v>
      </c>
      <c r="T50" s="492"/>
      <c r="U50" s="493"/>
      <c r="V50" s="383"/>
    </row>
    <row r="51" spans="1:22" ht="21.75" customHeight="1" x14ac:dyDescent="0.2">
      <c r="B51" s="37"/>
      <c r="C51" s="90"/>
      <c r="D51" s="90"/>
      <c r="E51" s="90"/>
      <c r="F51" s="90"/>
      <c r="G51" s="90"/>
      <c r="H51" s="90"/>
      <c r="I51" s="90"/>
      <c r="J51" s="91"/>
      <c r="K51" s="37"/>
      <c r="L51" s="37"/>
      <c r="M51" s="37"/>
      <c r="N51" s="464" t="s">
        <v>147</v>
      </c>
      <c r="O51" s="465"/>
      <c r="P51" s="466"/>
      <c r="Q51" s="447">
        <f>ROUNDDOWN(Q50/25,0)</f>
        <v>0</v>
      </c>
      <c r="R51" s="448"/>
      <c r="S51" s="439" t="s">
        <v>31</v>
      </c>
      <c r="T51" s="440"/>
      <c r="U51" s="441"/>
      <c r="V51" s="383"/>
    </row>
    <row r="52" spans="1:22" ht="21.75" customHeight="1" x14ac:dyDescent="0.2">
      <c r="B52" s="37"/>
      <c r="C52" s="89"/>
      <c r="D52" s="89"/>
      <c r="E52" s="89"/>
      <c r="F52" s="89"/>
      <c r="G52" s="89"/>
      <c r="H52" s="89"/>
      <c r="I52" s="90"/>
      <c r="J52" s="92"/>
      <c r="K52" s="37"/>
      <c r="L52" s="37"/>
      <c r="M52" s="37"/>
      <c r="N52" s="467"/>
      <c r="O52" s="468"/>
      <c r="P52" s="469"/>
      <c r="Q52" s="449"/>
      <c r="R52" s="450"/>
      <c r="S52" s="494"/>
      <c r="T52" s="495"/>
      <c r="U52" s="496"/>
      <c r="V52" s="383"/>
    </row>
    <row r="53" spans="1:22" ht="10.5" customHeight="1" x14ac:dyDescent="0.2">
      <c r="B53" s="37"/>
      <c r="C53" s="58"/>
      <c r="D53" s="58"/>
      <c r="E53" s="58"/>
      <c r="F53" s="58"/>
      <c r="G53" s="58"/>
      <c r="H53" s="58"/>
      <c r="I53" s="58"/>
      <c r="J53" s="37"/>
      <c r="K53" s="37"/>
      <c r="L53" s="37"/>
      <c r="M53" s="37"/>
      <c r="N53" s="59"/>
      <c r="O53" s="59"/>
      <c r="P53" s="59"/>
      <c r="Q53" s="60"/>
      <c r="R53" s="60"/>
      <c r="S53" s="61"/>
      <c r="T53" s="61"/>
      <c r="U53" s="61"/>
      <c r="V53" s="62"/>
    </row>
    <row r="54" spans="1:22" ht="13.7" customHeight="1" x14ac:dyDescent="0.2">
      <c r="A54" s="481"/>
      <c r="B54" s="453"/>
      <c r="C54" s="454" t="s">
        <v>32</v>
      </c>
      <c r="D54" s="454"/>
      <c r="E54" s="454"/>
      <c r="F54" s="63"/>
      <c r="G54" s="63"/>
      <c r="H54" s="63"/>
      <c r="I54" s="63"/>
      <c r="J54" s="63"/>
      <c r="K54" s="453"/>
      <c r="L54" s="63"/>
      <c r="M54" s="63"/>
      <c r="N54" s="63"/>
      <c r="O54" s="63"/>
      <c r="P54" s="63"/>
      <c r="Q54" s="472" t="s">
        <v>33</v>
      </c>
      <c r="R54" s="472"/>
      <c r="S54" s="472"/>
      <c r="T54" s="472"/>
      <c r="U54" s="472"/>
      <c r="V54" s="63"/>
    </row>
    <row r="55" spans="1:22" ht="15" customHeight="1" x14ac:dyDescent="0.3">
      <c r="A55" s="481"/>
      <c r="B55" s="453"/>
      <c r="C55" s="454" t="s">
        <v>34</v>
      </c>
      <c r="D55" s="454"/>
      <c r="E55" s="454"/>
      <c r="F55" s="64"/>
      <c r="G55" s="455" t="s">
        <v>3</v>
      </c>
      <c r="H55" s="455"/>
      <c r="I55" s="455"/>
      <c r="J55" s="455"/>
      <c r="K55" s="453"/>
      <c r="L55" s="456" t="s">
        <v>35</v>
      </c>
      <c r="M55" s="456"/>
      <c r="N55" s="456"/>
      <c r="O55" s="456"/>
      <c r="P55" s="64"/>
      <c r="Q55" s="472"/>
      <c r="R55" s="472"/>
      <c r="S55" s="472"/>
      <c r="T55" s="472"/>
      <c r="U55" s="472"/>
      <c r="V55" s="65"/>
    </row>
    <row r="56" spans="1:22" x14ac:dyDescent="0.2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7"/>
    </row>
  </sheetData>
  <mergeCells count="199">
    <mergeCell ref="A54:A55"/>
    <mergeCell ref="O18:P18"/>
    <mergeCell ref="Q18:R18"/>
    <mergeCell ref="B1:V2"/>
    <mergeCell ref="S14:U14"/>
    <mergeCell ref="Q17:R17"/>
    <mergeCell ref="Q15:R15"/>
    <mergeCell ref="Q16:R16"/>
    <mergeCell ref="S28:U28"/>
    <mergeCell ref="C17:J17"/>
    <mergeCell ref="C16:J16"/>
    <mergeCell ref="K14:L14"/>
    <mergeCell ref="Q14:R14"/>
    <mergeCell ref="S23:U23"/>
    <mergeCell ref="Q23:R23"/>
    <mergeCell ref="A1:A2"/>
    <mergeCell ref="Q26:R26"/>
    <mergeCell ref="S49:U49"/>
    <mergeCell ref="S50:U50"/>
    <mergeCell ref="S52:U52"/>
    <mergeCell ref="C28:J28"/>
    <mergeCell ref="K33:L33"/>
    <mergeCell ref="C30:J30"/>
    <mergeCell ref="K30:L30"/>
    <mergeCell ref="Q54:U55"/>
    <mergeCell ref="Q47:R47"/>
    <mergeCell ref="S47:U47"/>
    <mergeCell ref="K45:L45"/>
    <mergeCell ref="O45:P45"/>
    <mergeCell ref="K29:L29"/>
    <mergeCell ref="O29:P29"/>
    <mergeCell ref="O41:P41"/>
    <mergeCell ref="K41:L41"/>
    <mergeCell ref="K40:L40"/>
    <mergeCell ref="O40:P40"/>
    <mergeCell ref="N50:P50"/>
    <mergeCell ref="K47:L47"/>
    <mergeCell ref="O47:P47"/>
    <mergeCell ref="K31:L31"/>
    <mergeCell ref="O31:P31"/>
    <mergeCell ref="K32:L32"/>
    <mergeCell ref="O46:P46"/>
    <mergeCell ref="Q45:R45"/>
    <mergeCell ref="S45:U45"/>
    <mergeCell ref="S44:U44"/>
    <mergeCell ref="S42:U42"/>
    <mergeCell ref="S39:U39"/>
    <mergeCell ref="K39:L39"/>
    <mergeCell ref="B54:B55"/>
    <mergeCell ref="K54:K55"/>
    <mergeCell ref="C55:E55"/>
    <mergeCell ref="G55:J55"/>
    <mergeCell ref="C54:E54"/>
    <mergeCell ref="L55:O55"/>
    <mergeCell ref="C43:J43"/>
    <mergeCell ref="C44:J44"/>
    <mergeCell ref="K43:L43"/>
    <mergeCell ref="O43:P43"/>
    <mergeCell ref="N49:P49"/>
    <mergeCell ref="C45:J45"/>
    <mergeCell ref="N51:P52"/>
    <mergeCell ref="C47:J47"/>
    <mergeCell ref="C49:I49"/>
    <mergeCell ref="K44:L44"/>
    <mergeCell ref="S18:U18"/>
    <mergeCell ref="S17:U17"/>
    <mergeCell ref="Q19:R19"/>
    <mergeCell ref="S19:U19"/>
    <mergeCell ref="C21:J21"/>
    <mergeCell ref="K21:L21"/>
    <mergeCell ref="O21:P21"/>
    <mergeCell ref="S51:U51"/>
    <mergeCell ref="Q49:R49"/>
    <mergeCell ref="Q50:R50"/>
    <mergeCell ref="S43:U43"/>
    <mergeCell ref="Q43:R43"/>
    <mergeCell ref="Q51:R52"/>
    <mergeCell ref="C29:J29"/>
    <mergeCell ref="C42:J42"/>
    <mergeCell ref="C31:J31"/>
    <mergeCell ref="C32:J32"/>
    <mergeCell ref="C39:J39"/>
    <mergeCell ref="C40:J40"/>
    <mergeCell ref="C33:J33"/>
    <mergeCell ref="C41:J41"/>
    <mergeCell ref="Q41:R41"/>
    <mergeCell ref="C34:J34"/>
    <mergeCell ref="K34:L34"/>
    <mergeCell ref="O16:P16"/>
    <mergeCell ref="K28:L28"/>
    <mergeCell ref="K17:L17"/>
    <mergeCell ref="C14:J14"/>
    <mergeCell ref="K16:L16"/>
    <mergeCell ref="C15:J15"/>
    <mergeCell ref="K15:L15"/>
    <mergeCell ref="O15:P15"/>
    <mergeCell ref="O17:P17"/>
    <mergeCell ref="C25:J25"/>
    <mergeCell ref="C23:J23"/>
    <mergeCell ref="K23:L23"/>
    <mergeCell ref="O23:P23"/>
    <mergeCell ref="C18:J18"/>
    <mergeCell ref="K18:L18"/>
    <mergeCell ref="N14:P14"/>
    <mergeCell ref="O28:P28"/>
    <mergeCell ref="O25:P25"/>
    <mergeCell ref="O26:P26"/>
    <mergeCell ref="C26:J26"/>
    <mergeCell ref="K26:L26"/>
    <mergeCell ref="C27:J27"/>
    <mergeCell ref="K27:L27"/>
    <mergeCell ref="O27:P27"/>
    <mergeCell ref="C35:J35"/>
    <mergeCell ref="K35:L35"/>
    <mergeCell ref="C36:J36"/>
    <mergeCell ref="K36:L36"/>
    <mergeCell ref="S31:U31"/>
    <mergeCell ref="S29:U29"/>
    <mergeCell ref="O32:P32"/>
    <mergeCell ref="O30:P30"/>
    <mergeCell ref="Q31:R31"/>
    <mergeCell ref="Q32:R32"/>
    <mergeCell ref="Q29:R29"/>
    <mergeCell ref="O34:P34"/>
    <mergeCell ref="Q34:R34"/>
    <mergeCell ref="S34:U34"/>
    <mergeCell ref="S33:U33"/>
    <mergeCell ref="Q30:R30"/>
    <mergeCell ref="Q42:R42"/>
    <mergeCell ref="K42:L42"/>
    <mergeCell ref="O44:P44"/>
    <mergeCell ref="Q44:R44"/>
    <mergeCell ref="O42:P42"/>
    <mergeCell ref="S41:U41"/>
    <mergeCell ref="O39:P39"/>
    <mergeCell ref="Q33:R33"/>
    <mergeCell ref="Q40:R40"/>
    <mergeCell ref="S40:U40"/>
    <mergeCell ref="Q39:R39"/>
    <mergeCell ref="O35:P35"/>
    <mergeCell ref="Q35:R35"/>
    <mergeCell ref="S35:U35"/>
    <mergeCell ref="O36:P36"/>
    <mergeCell ref="Q36:R36"/>
    <mergeCell ref="S36:U36"/>
    <mergeCell ref="F12:I12"/>
    <mergeCell ref="K12:N12"/>
    <mergeCell ref="P12:V12"/>
    <mergeCell ref="S15:U15"/>
    <mergeCell ref="S16:U16"/>
    <mergeCell ref="V15:V52"/>
    <mergeCell ref="S25:U25"/>
    <mergeCell ref="S30:U30"/>
    <mergeCell ref="K25:L25"/>
    <mergeCell ref="Q25:R25"/>
    <mergeCell ref="Q28:R28"/>
    <mergeCell ref="C48:J48"/>
    <mergeCell ref="K48:L48"/>
    <mergeCell ref="O48:P48"/>
    <mergeCell ref="S48:U48"/>
    <mergeCell ref="Q48:R48"/>
    <mergeCell ref="C46:J46"/>
    <mergeCell ref="K46:L46"/>
    <mergeCell ref="K19:L19"/>
    <mergeCell ref="O19:P19"/>
    <mergeCell ref="Q46:R46"/>
    <mergeCell ref="S46:U46"/>
    <mergeCell ref="S32:U32"/>
    <mergeCell ref="O33:P33"/>
    <mergeCell ref="T6:U6"/>
    <mergeCell ref="Q6:S6"/>
    <mergeCell ref="F6:H6"/>
    <mergeCell ref="J6:L6"/>
    <mergeCell ref="N6:P6"/>
    <mergeCell ref="F9:V9"/>
    <mergeCell ref="F10:V10"/>
    <mergeCell ref="F11:H11"/>
    <mergeCell ref="J11:V11"/>
    <mergeCell ref="Q27:R27"/>
    <mergeCell ref="S27:U27"/>
    <mergeCell ref="Q21:R21"/>
    <mergeCell ref="S21:U21"/>
    <mergeCell ref="S26:U26"/>
    <mergeCell ref="C22:J22"/>
    <mergeCell ref="K22:L22"/>
    <mergeCell ref="O22:P22"/>
    <mergeCell ref="Q22:R22"/>
    <mergeCell ref="S22:U22"/>
    <mergeCell ref="C19:J19"/>
    <mergeCell ref="C24:J24"/>
    <mergeCell ref="K24:L24"/>
    <mergeCell ref="O24:P24"/>
    <mergeCell ref="Q24:R24"/>
    <mergeCell ref="S24:U24"/>
    <mergeCell ref="C20:J20"/>
    <mergeCell ref="K20:L20"/>
    <mergeCell ref="O20:P20"/>
    <mergeCell ref="Q20:R20"/>
    <mergeCell ref="S20:U20"/>
  </mergeCells>
  <hyperlinks>
    <hyperlink ref="L55:O55" r:id="rId1" display="Internet : www.bijou.com" xr:uid="{00000000-0004-0000-0000-000000000000}"/>
  </hyperlinks>
  <printOptions horizontalCentered="1" verticalCentered="1"/>
  <pageMargins left="0" right="0" top="0" bottom="0" header="0" footer="0"/>
  <pageSetup paperSize="9" scale="88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5" name="Check Box 11">
              <controlPr locked="0" defaultSize="0" autoFill="0" autoLine="0" autoPict="0">
                <anchor moveWithCells="1" sizeWithCells="1">
                  <from>
                    <xdr:col>5</xdr:col>
                    <xdr:colOff>219075</xdr:colOff>
                    <xdr:row>6</xdr:row>
                    <xdr:rowOff>66675</xdr:rowOff>
                  </from>
                  <to>
                    <xdr:col>5</xdr:col>
                    <xdr:colOff>342900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7762E-CF7E-4B8B-A910-C42378806ECF}">
  <dimension ref="A1:FR50"/>
  <sheetViews>
    <sheetView zoomScale="75" zoomScaleNormal="75" workbookViewId="0">
      <selection activeCell="AO12" sqref="AO12"/>
    </sheetView>
  </sheetViews>
  <sheetFormatPr defaultColWidth="11.43359375" defaultRowHeight="15" x14ac:dyDescent="0.2"/>
  <cols>
    <col min="1" max="1" width="2.15234375" style="13" customWidth="1"/>
    <col min="2" max="2" width="2.28515625" style="13" customWidth="1"/>
    <col min="3" max="3" width="2.82421875" style="13" customWidth="1"/>
    <col min="4" max="4" width="4.4375" style="117" customWidth="1"/>
    <col min="5" max="5" width="13.85546875" style="13" customWidth="1"/>
    <col min="6" max="6" width="9.14453125" style="13" customWidth="1"/>
    <col min="7" max="16" width="9.01171875" style="13" customWidth="1"/>
    <col min="17" max="17" width="7.12890625" style="13" customWidth="1"/>
    <col min="18" max="18" width="6.05078125" style="13" customWidth="1"/>
    <col min="19" max="28" width="9.01171875" style="13" customWidth="1"/>
    <col min="29" max="29" width="4.4375" style="117" customWidth="1"/>
    <col min="30" max="30" width="13.85546875" style="13" customWidth="1"/>
    <col min="31" max="32" width="4.3046875" style="13" customWidth="1"/>
    <col min="33" max="33" width="12.9140625" style="13" customWidth="1"/>
    <col min="34" max="34" width="4.70703125" style="13" customWidth="1"/>
    <col min="35" max="35" width="5.109375" style="13" customWidth="1"/>
    <col min="36" max="36" width="5.37890625" style="13" customWidth="1"/>
    <col min="37" max="37" width="4.70703125" style="13" customWidth="1"/>
    <col min="38" max="38" width="4.3046875" style="13" customWidth="1"/>
    <col min="39" max="39" width="13.85546875" style="13" customWidth="1"/>
    <col min="40" max="40" width="9.14453125" style="13" customWidth="1"/>
    <col min="41" max="50" width="9.01171875" style="13" customWidth="1"/>
    <col min="51" max="51" width="9.4140625" style="13" customWidth="1"/>
    <col min="52" max="52" width="4.3046875" style="13" customWidth="1"/>
    <col min="53" max="62" width="9.01171875" style="13" customWidth="1"/>
    <col min="63" max="63" width="4.4375" style="13" customWidth="1"/>
    <col min="64" max="64" width="13.85546875" style="13" customWidth="1"/>
    <col min="65" max="66" width="4.3046875" style="13" customWidth="1"/>
    <col min="67" max="67" width="9.953125" style="13" customWidth="1"/>
    <col min="68" max="68" width="12.9140625" style="13" customWidth="1"/>
    <col min="69" max="69" width="4.5703125" style="13" customWidth="1"/>
    <col min="70" max="70" width="6.3203125" style="13" customWidth="1"/>
    <col min="71" max="71" width="3.2265625" style="13" customWidth="1"/>
    <col min="72" max="72" width="4.83984375" style="13" customWidth="1"/>
    <col min="73" max="73" width="4.4375" style="13" customWidth="1"/>
    <col min="74" max="74" width="13.85546875" style="13" customWidth="1"/>
    <col min="75" max="75" width="9.14453125" style="13" customWidth="1"/>
    <col min="76" max="85" width="9.01171875" style="13" customWidth="1"/>
    <col min="86" max="86" width="7.93359375" style="13" customWidth="1"/>
    <col min="87" max="87" width="6.859375" style="13" customWidth="1"/>
    <col min="88" max="97" width="9.01171875" style="13" customWidth="1"/>
    <col min="98" max="98" width="4.3046875" style="13" customWidth="1"/>
    <col min="99" max="99" width="13.85546875" style="13" customWidth="1"/>
    <col min="100" max="101" width="4.3046875" style="13" customWidth="1"/>
    <col min="102" max="102" width="9.953125" style="13" customWidth="1"/>
    <col min="103" max="103" width="12.9140625" style="13" customWidth="1"/>
    <col min="104" max="104" width="5.109375" style="13" customWidth="1"/>
    <col min="105" max="105" width="7.93359375" style="13" customWidth="1"/>
    <col min="106" max="106" width="4.83984375" style="13" customWidth="1"/>
    <col min="107" max="107" width="4.4375" style="13" customWidth="1"/>
    <col min="108" max="108" width="13.85546875" style="13" customWidth="1"/>
    <col min="109" max="109" width="9.14453125" style="13" customWidth="1"/>
    <col min="110" max="119" width="9.01171875" style="13" customWidth="1"/>
    <col min="120" max="120" width="7.93359375" style="13" customWidth="1"/>
    <col min="121" max="121" width="6.859375" style="13" customWidth="1"/>
    <col min="122" max="131" width="9.01171875" style="13" customWidth="1"/>
    <col min="132" max="132" width="4.3046875" style="13" customWidth="1"/>
    <col min="133" max="133" width="13.85546875" style="13" customWidth="1"/>
    <col min="134" max="135" width="4.3046875" style="13" customWidth="1"/>
    <col min="136" max="136" width="9.953125" style="13" customWidth="1"/>
    <col min="137" max="137" width="12.9140625" style="13" customWidth="1"/>
    <col min="138" max="138" width="5.109375" style="13" customWidth="1"/>
    <col min="139" max="139" width="7.3984375" style="13" customWidth="1"/>
    <col min="140" max="140" width="4.70703125" style="13" customWidth="1"/>
    <col min="141" max="141" width="4.3046875" style="13" customWidth="1"/>
    <col min="142" max="142" width="13.85546875" style="13" customWidth="1"/>
    <col min="143" max="143" width="9.14453125" style="13" customWidth="1"/>
    <col min="144" max="153" width="9.01171875" style="13" customWidth="1"/>
    <col min="154" max="154" width="9.4140625" style="13" customWidth="1"/>
    <col min="155" max="155" width="4.3046875" style="13" customWidth="1"/>
    <col min="156" max="165" width="9.01171875" style="13" customWidth="1"/>
    <col min="166" max="166" width="4.3046875" style="13" customWidth="1"/>
    <col min="167" max="167" width="13.85546875" style="13" customWidth="1"/>
    <col min="168" max="169" width="4.3046875" style="13" customWidth="1"/>
    <col min="170" max="170" width="9.953125" style="13" customWidth="1"/>
    <col min="171" max="171" width="12.9140625" style="13" customWidth="1"/>
    <col min="172" max="172" width="4.5703125" style="13" customWidth="1"/>
    <col min="173" max="173" width="6.3203125" style="13" customWidth="1"/>
    <col min="174" max="174" width="3.2265625" style="13" customWidth="1"/>
    <col min="175" max="16384" width="11.43359375" style="13"/>
  </cols>
  <sheetData>
    <row r="1" spans="1:174" ht="23.25" customHeight="1" x14ac:dyDescent="0.2">
      <c r="A1" s="481"/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  <c r="T1" s="481"/>
      <c r="U1" s="481"/>
      <c r="V1" s="481"/>
      <c r="W1" s="481"/>
      <c r="X1" s="481"/>
      <c r="Y1" s="481"/>
      <c r="Z1" s="481"/>
      <c r="AA1" s="481"/>
      <c r="AB1" s="481"/>
      <c r="AC1" s="481"/>
      <c r="AD1" s="481"/>
      <c r="AE1" s="481"/>
      <c r="AF1" s="481"/>
      <c r="AG1" s="481"/>
      <c r="AH1" s="481"/>
      <c r="AI1" s="481"/>
      <c r="AJ1" s="481"/>
      <c r="AK1" s="481"/>
      <c r="AL1" s="481"/>
      <c r="AM1" s="481"/>
      <c r="AN1" s="481"/>
      <c r="AO1" s="481"/>
      <c r="AP1" s="481"/>
      <c r="AQ1" s="481"/>
      <c r="AR1" s="481"/>
      <c r="AS1" s="481"/>
      <c r="AT1" s="481"/>
      <c r="AU1" s="481"/>
      <c r="AV1" s="481"/>
      <c r="AW1" s="481"/>
      <c r="AX1" s="481"/>
      <c r="AY1" s="481"/>
      <c r="AZ1" s="481"/>
      <c r="BA1" s="481"/>
      <c r="BB1" s="481"/>
      <c r="BC1" s="481"/>
      <c r="BD1" s="481"/>
      <c r="BE1" s="481"/>
      <c r="BF1" s="481"/>
      <c r="BG1" s="481"/>
      <c r="BH1" s="481"/>
      <c r="BI1" s="481"/>
      <c r="BJ1" s="481"/>
      <c r="BK1" s="481"/>
      <c r="BL1" s="481"/>
      <c r="BM1" s="481"/>
      <c r="BN1" s="481"/>
      <c r="BO1" s="481"/>
      <c r="BP1" s="481"/>
      <c r="BQ1" s="481"/>
      <c r="BR1" s="481"/>
      <c r="BS1" s="481"/>
      <c r="BT1" s="481"/>
      <c r="BU1" s="481"/>
      <c r="BV1" s="481"/>
      <c r="BW1" s="481"/>
      <c r="BX1" s="481"/>
      <c r="BY1" s="481"/>
      <c r="BZ1" s="481"/>
      <c r="CA1" s="481"/>
      <c r="CB1" s="481"/>
      <c r="CC1" s="481"/>
      <c r="CD1" s="481"/>
      <c r="CE1" s="481"/>
      <c r="CF1" s="481"/>
      <c r="CG1" s="481"/>
      <c r="CH1" s="481"/>
      <c r="CI1" s="481"/>
      <c r="CJ1" s="481"/>
      <c r="CK1" s="481"/>
      <c r="CL1" s="481"/>
      <c r="CM1" s="481"/>
      <c r="CN1" s="481"/>
      <c r="CO1" s="481"/>
      <c r="CP1" s="481"/>
      <c r="CQ1" s="481"/>
      <c r="CR1" s="481"/>
      <c r="CS1" s="481"/>
      <c r="CT1" s="481"/>
      <c r="CU1" s="481"/>
      <c r="CV1" s="481"/>
      <c r="CW1" s="481"/>
      <c r="CX1" s="481"/>
      <c r="CY1" s="481"/>
      <c r="CZ1" s="481"/>
      <c r="DA1" s="481"/>
      <c r="DB1" s="481"/>
      <c r="DC1" s="481"/>
      <c r="DD1" s="481"/>
      <c r="DE1" s="481"/>
      <c r="DF1" s="481"/>
      <c r="DG1" s="481"/>
      <c r="DH1" s="481"/>
      <c r="DI1" s="481"/>
      <c r="DJ1" s="481"/>
      <c r="DK1" s="481"/>
      <c r="DL1" s="481"/>
      <c r="DM1" s="481"/>
      <c r="DN1" s="481"/>
      <c r="DO1" s="481"/>
      <c r="DP1" s="481"/>
      <c r="DQ1" s="481"/>
      <c r="DR1" s="481"/>
      <c r="DS1" s="481"/>
      <c r="DT1" s="481"/>
      <c r="DU1" s="481"/>
      <c r="DV1" s="481"/>
      <c r="DW1" s="481"/>
      <c r="DX1" s="481"/>
      <c r="DY1" s="481"/>
      <c r="DZ1" s="481"/>
      <c r="EA1" s="481"/>
      <c r="EB1" s="481"/>
      <c r="EC1" s="481"/>
      <c r="ED1" s="481"/>
      <c r="EE1" s="481"/>
      <c r="EF1" s="481"/>
      <c r="EG1" s="481"/>
      <c r="EH1" s="481"/>
      <c r="EI1" s="481"/>
      <c r="EJ1" s="481"/>
      <c r="EK1" s="481"/>
      <c r="EL1" s="481"/>
      <c r="EM1" s="481"/>
      <c r="EN1" s="481"/>
      <c r="EO1" s="481"/>
      <c r="EP1" s="481"/>
      <c r="EQ1" s="481"/>
      <c r="ER1" s="481"/>
      <c r="ES1" s="481"/>
      <c r="ET1" s="481"/>
      <c r="EU1" s="481"/>
      <c r="EV1" s="481"/>
      <c r="EW1" s="481"/>
      <c r="EX1" s="481"/>
      <c r="EY1" s="481"/>
      <c r="EZ1" s="481"/>
      <c r="FA1" s="481"/>
      <c r="FB1" s="481"/>
      <c r="FC1" s="481"/>
      <c r="FD1" s="481"/>
      <c r="FE1" s="481"/>
      <c r="FF1" s="481"/>
      <c r="FG1" s="481"/>
      <c r="FH1" s="481"/>
      <c r="FI1" s="481"/>
      <c r="FJ1" s="481"/>
      <c r="FK1" s="481"/>
      <c r="FL1" s="481"/>
      <c r="FM1" s="481"/>
      <c r="FN1" s="481"/>
      <c r="FO1" s="481"/>
      <c r="FP1" s="481"/>
      <c r="FQ1" s="481"/>
    </row>
    <row r="2" spans="1:174" s="138" customFormat="1" ht="7.5" customHeight="1" x14ac:dyDescent="0.2">
      <c r="A2" s="115"/>
      <c r="B2" s="115"/>
      <c r="C2" s="115"/>
      <c r="D2" s="116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6"/>
      <c r="AD2" s="115"/>
      <c r="AE2" s="115"/>
      <c r="AF2" s="115"/>
      <c r="AG2" s="115"/>
      <c r="AH2" s="115"/>
      <c r="AI2" s="115"/>
      <c r="AJ2" s="115"/>
    </row>
    <row r="3" spans="1:174" ht="27" customHeight="1" x14ac:dyDescent="0.35">
      <c r="I3" s="18"/>
      <c r="J3" s="18"/>
      <c r="K3" s="18"/>
      <c r="L3" s="18"/>
      <c r="M3" s="18"/>
      <c r="N3" s="18"/>
      <c r="O3" s="18"/>
      <c r="P3" s="18"/>
      <c r="R3" s="328" t="s">
        <v>72</v>
      </c>
      <c r="S3" s="18"/>
      <c r="T3" s="617" t="s">
        <v>159</v>
      </c>
      <c r="U3" s="617"/>
      <c r="V3" s="617"/>
      <c r="W3" s="617"/>
      <c r="X3" s="617"/>
      <c r="Y3" s="617"/>
      <c r="Z3" s="617"/>
      <c r="AA3" s="18"/>
      <c r="AC3" s="118"/>
      <c r="AE3" s="18"/>
      <c r="AG3" s="23" t="s">
        <v>48</v>
      </c>
      <c r="AH3" s="622" t="s">
        <v>160</v>
      </c>
      <c r="AI3" s="622"/>
      <c r="AM3" s="23" t="s">
        <v>48</v>
      </c>
      <c r="AN3" s="139" t="s">
        <v>166</v>
      </c>
      <c r="AP3" s="117"/>
      <c r="AU3" s="18"/>
      <c r="AV3" s="18"/>
      <c r="AW3" s="18"/>
      <c r="AX3" s="18"/>
      <c r="AY3" s="18"/>
      <c r="AZ3" s="18"/>
      <c r="BA3" s="18"/>
      <c r="BB3" s="18"/>
      <c r="BD3" s="328" t="s">
        <v>72</v>
      </c>
      <c r="BE3" s="18"/>
      <c r="BF3" s="617" t="s">
        <v>159</v>
      </c>
      <c r="BG3" s="617"/>
      <c r="BH3" s="617"/>
      <c r="BI3" s="617"/>
      <c r="BJ3" s="617"/>
      <c r="BK3" s="617"/>
      <c r="BL3" s="617"/>
      <c r="BV3" s="23" t="s">
        <v>48</v>
      </c>
      <c r="BW3" s="139" t="s">
        <v>167</v>
      </c>
      <c r="CG3" s="18"/>
      <c r="CH3" s="18"/>
      <c r="CI3" s="18"/>
      <c r="CJ3" s="18"/>
      <c r="CK3" s="18"/>
      <c r="CM3" s="328" t="s">
        <v>72</v>
      </c>
      <c r="CN3" s="18"/>
      <c r="CO3" s="617" t="s">
        <v>159</v>
      </c>
      <c r="CP3" s="617"/>
      <c r="CQ3" s="617"/>
      <c r="CR3" s="617"/>
      <c r="CS3" s="617"/>
      <c r="CT3" s="617"/>
      <c r="CU3" s="617"/>
      <c r="DD3" s="23" t="s">
        <v>48</v>
      </c>
      <c r="DE3" s="139" t="s">
        <v>168</v>
      </c>
      <c r="DO3" s="18"/>
      <c r="DP3" s="18"/>
      <c r="DQ3" s="18"/>
      <c r="DR3" s="18"/>
      <c r="DS3" s="18"/>
      <c r="DU3" s="328" t="s">
        <v>72</v>
      </c>
      <c r="DV3" s="18"/>
      <c r="DW3" s="617" t="s">
        <v>159</v>
      </c>
      <c r="DX3" s="617"/>
      <c r="DY3" s="617"/>
      <c r="DZ3" s="617"/>
      <c r="EA3" s="617"/>
      <c r="EB3" s="617"/>
      <c r="EC3" s="617"/>
      <c r="EL3" s="23" t="s">
        <v>48</v>
      </c>
      <c r="EM3" s="139" t="s">
        <v>169</v>
      </c>
      <c r="EW3" s="18"/>
      <c r="EX3" s="18"/>
      <c r="EY3" s="18"/>
      <c r="EZ3" s="18"/>
      <c r="FA3" s="18"/>
      <c r="FC3" s="328" t="s">
        <v>72</v>
      </c>
      <c r="FD3" s="18"/>
      <c r="FE3" s="617" t="s">
        <v>159</v>
      </c>
      <c r="FF3" s="617"/>
      <c r="FG3" s="617"/>
      <c r="FH3" s="617"/>
      <c r="FI3" s="617"/>
      <c r="FJ3" s="617"/>
      <c r="FK3" s="617"/>
    </row>
    <row r="4" spans="1:174" ht="15" customHeight="1" x14ac:dyDescent="0.2">
      <c r="I4" s="18"/>
      <c r="J4" s="18"/>
      <c r="K4" s="18"/>
      <c r="L4" s="18"/>
      <c r="M4" s="18"/>
      <c r="N4" s="18"/>
      <c r="O4" s="18"/>
      <c r="P4" s="18"/>
      <c r="Q4" s="18"/>
      <c r="R4" s="329" t="s">
        <v>161</v>
      </c>
      <c r="S4" s="18"/>
      <c r="T4" s="18"/>
      <c r="U4" s="18"/>
      <c r="V4" s="18"/>
      <c r="W4" s="18"/>
      <c r="X4" s="18"/>
      <c r="Y4" s="18"/>
      <c r="Z4" s="18"/>
      <c r="AA4" s="18"/>
      <c r="AB4" s="18"/>
      <c r="AC4" s="118"/>
      <c r="AD4" s="21" t="s">
        <v>36</v>
      </c>
      <c r="AE4" s="618"/>
      <c r="AF4" s="618"/>
      <c r="AG4" s="618"/>
      <c r="AH4" s="18"/>
      <c r="AP4" s="117"/>
      <c r="AU4" s="18"/>
      <c r="AV4" s="18"/>
      <c r="AW4" s="18"/>
      <c r="AX4" s="18"/>
      <c r="AY4" s="18"/>
      <c r="AZ4" s="18"/>
      <c r="BA4" s="18"/>
      <c r="BB4" s="18"/>
      <c r="BC4" s="18"/>
      <c r="BD4" s="329" t="s">
        <v>161</v>
      </c>
      <c r="BE4" s="18"/>
      <c r="BF4" s="18"/>
      <c r="BG4" s="18"/>
      <c r="BH4" s="18"/>
      <c r="BI4" s="18"/>
      <c r="BJ4" s="18"/>
      <c r="BK4" s="18"/>
      <c r="BL4" s="18"/>
      <c r="CG4" s="18"/>
      <c r="CH4" s="18"/>
      <c r="CI4" s="18"/>
      <c r="CJ4" s="18"/>
      <c r="CK4" s="18"/>
      <c r="CL4" s="18"/>
      <c r="CM4" s="329" t="s">
        <v>161</v>
      </c>
      <c r="CN4" s="18"/>
      <c r="CO4" s="18"/>
      <c r="CP4" s="18"/>
      <c r="CQ4" s="18"/>
      <c r="CR4" s="18"/>
      <c r="CS4" s="18"/>
      <c r="CT4" s="18"/>
      <c r="CU4" s="18"/>
      <c r="DO4" s="18"/>
      <c r="DP4" s="18"/>
      <c r="DQ4" s="18"/>
      <c r="DR4" s="18"/>
      <c r="DS4" s="18"/>
      <c r="DT4" s="18"/>
      <c r="DU4" s="329" t="s">
        <v>161</v>
      </c>
      <c r="DV4" s="18"/>
      <c r="DW4" s="18"/>
      <c r="DX4" s="18"/>
      <c r="DY4" s="18"/>
      <c r="DZ4" s="18"/>
      <c r="EA4" s="18"/>
      <c r="EB4" s="18"/>
      <c r="EC4" s="18"/>
      <c r="EW4" s="18"/>
      <c r="EX4" s="18"/>
      <c r="EY4" s="18"/>
      <c r="EZ4" s="18"/>
      <c r="FA4" s="18"/>
      <c r="FB4" s="18"/>
      <c r="FC4" s="329" t="s">
        <v>161</v>
      </c>
      <c r="FD4" s="18"/>
      <c r="FE4" s="18"/>
      <c r="FF4" s="18"/>
      <c r="FG4" s="18"/>
      <c r="FH4" s="18"/>
      <c r="FI4" s="18"/>
      <c r="FJ4" s="18"/>
      <c r="FK4" s="18"/>
    </row>
    <row r="5" spans="1:174" ht="7.5" customHeight="1" x14ac:dyDescent="0.2">
      <c r="I5" s="19"/>
      <c r="K5" s="20"/>
      <c r="L5" s="20"/>
      <c r="M5" s="20"/>
      <c r="N5" s="20"/>
      <c r="O5" s="20"/>
      <c r="P5" s="20"/>
      <c r="Q5" s="18"/>
      <c r="R5" s="18"/>
      <c r="S5" s="18"/>
      <c r="T5" s="18"/>
      <c r="U5" s="18"/>
      <c r="V5" s="18"/>
      <c r="W5" s="18"/>
      <c r="X5" s="18"/>
      <c r="Y5" s="18"/>
      <c r="AC5" s="119"/>
      <c r="AH5" s="22"/>
      <c r="BU5" s="23"/>
      <c r="BV5" s="18"/>
      <c r="BW5" s="140"/>
      <c r="DC5" s="23"/>
      <c r="DD5" s="18"/>
      <c r="DE5" s="140"/>
      <c r="EK5" s="23"/>
      <c r="EL5" s="18"/>
      <c r="EM5" s="140"/>
    </row>
    <row r="6" spans="1:174" ht="21" customHeight="1" x14ac:dyDescent="0.25">
      <c r="I6" s="614" t="s">
        <v>18</v>
      </c>
      <c r="J6" s="614"/>
      <c r="K6" s="619"/>
      <c r="L6" s="620"/>
      <c r="M6" s="612" t="s">
        <v>165</v>
      </c>
      <c r="N6" s="612"/>
      <c r="O6" s="612"/>
      <c r="P6" s="120"/>
      <c r="Q6" s="621"/>
      <c r="R6" s="621"/>
      <c r="S6" s="621"/>
      <c r="T6" s="621"/>
      <c r="U6" s="621"/>
      <c r="V6" s="621"/>
      <c r="W6" s="621"/>
      <c r="X6" s="621"/>
      <c r="Y6" s="621"/>
      <c r="Z6" s="121"/>
      <c r="AA6" s="122" t="s">
        <v>71</v>
      </c>
      <c r="AB6" s="123"/>
      <c r="AC6" s="118"/>
      <c r="AD6" s="124"/>
      <c r="AE6" s="124"/>
      <c r="AF6" s="124"/>
      <c r="AG6" s="124"/>
      <c r="AH6" s="124"/>
      <c r="AP6" s="614" t="s">
        <v>18</v>
      </c>
      <c r="AQ6" s="614"/>
      <c r="AR6" s="615"/>
      <c r="AS6" s="616"/>
      <c r="AT6" s="612" t="s">
        <v>165</v>
      </c>
      <c r="AU6" s="612"/>
      <c r="AV6" s="612"/>
      <c r="AW6" s="613"/>
      <c r="AX6" s="613"/>
      <c r="AY6" s="613"/>
      <c r="AZ6" s="613"/>
      <c r="BA6" s="613"/>
      <c r="BB6" s="613"/>
      <c r="BC6" s="613"/>
      <c r="BD6" s="613"/>
      <c r="BE6" s="613"/>
      <c r="BF6" s="613"/>
      <c r="BY6" s="614" t="s">
        <v>18</v>
      </c>
      <c r="BZ6" s="614"/>
      <c r="CA6" s="615"/>
      <c r="CB6" s="616"/>
      <c r="CC6" s="612" t="s">
        <v>165</v>
      </c>
      <c r="CD6" s="612"/>
      <c r="CE6" s="612"/>
      <c r="CF6" s="613"/>
      <c r="CG6" s="613"/>
      <c r="CH6" s="613"/>
      <c r="CI6" s="613"/>
      <c r="CJ6" s="613"/>
      <c r="CK6" s="613"/>
      <c r="CL6" s="613"/>
      <c r="CM6" s="613"/>
      <c r="CN6" s="613"/>
      <c r="CO6" s="613"/>
      <c r="DG6" s="614" t="s">
        <v>18</v>
      </c>
      <c r="DH6" s="614"/>
      <c r="DI6" s="615"/>
      <c r="DJ6" s="616"/>
      <c r="DK6" s="612" t="s">
        <v>165</v>
      </c>
      <c r="DL6" s="612"/>
      <c r="DM6" s="612"/>
      <c r="DN6" s="613"/>
      <c r="DO6" s="613"/>
      <c r="DP6" s="613"/>
      <c r="DQ6" s="613"/>
      <c r="DR6" s="613"/>
      <c r="DS6" s="613"/>
      <c r="DT6" s="613"/>
      <c r="DU6" s="613"/>
      <c r="DV6" s="613"/>
      <c r="DW6" s="613"/>
      <c r="EO6" s="614" t="s">
        <v>18</v>
      </c>
      <c r="EP6" s="614"/>
      <c r="EQ6" s="615"/>
      <c r="ER6" s="616"/>
      <c r="ES6" s="612" t="s">
        <v>165</v>
      </c>
      <c r="ET6" s="612"/>
      <c r="EU6" s="612"/>
      <c r="EV6" s="613"/>
      <c r="EW6" s="613"/>
      <c r="EX6" s="613"/>
      <c r="EY6" s="613"/>
      <c r="EZ6" s="613"/>
      <c r="FA6" s="613"/>
      <c r="FB6" s="613"/>
      <c r="FC6" s="613"/>
      <c r="FD6" s="613"/>
      <c r="FE6" s="613"/>
    </row>
    <row r="7" spans="1:174" ht="21" customHeight="1" x14ac:dyDescent="0.2">
      <c r="I7" s="125" t="s">
        <v>162</v>
      </c>
      <c r="J7" s="604"/>
      <c r="K7" s="604"/>
      <c r="L7" s="604"/>
      <c r="M7" s="604"/>
      <c r="N7" s="604"/>
      <c r="O7" s="604"/>
      <c r="P7" s="604"/>
      <c r="Q7" s="604"/>
      <c r="R7" s="604"/>
      <c r="S7" s="604"/>
      <c r="T7" s="604"/>
      <c r="U7" s="604"/>
      <c r="V7" s="120"/>
      <c r="W7" s="605"/>
      <c r="X7" s="605"/>
      <c r="Y7" s="605"/>
      <c r="Z7" s="121"/>
      <c r="AA7" s="606"/>
      <c r="AB7" s="606"/>
      <c r="AC7" s="606"/>
      <c r="AD7" s="606"/>
      <c r="AE7" s="606"/>
      <c r="AF7" s="606"/>
      <c r="AG7" s="606"/>
      <c r="AH7" s="606"/>
    </row>
    <row r="8" spans="1:174" ht="21" customHeight="1" x14ac:dyDescent="0.2">
      <c r="I8" s="125" t="s">
        <v>22</v>
      </c>
      <c r="J8" s="605"/>
      <c r="K8" s="607"/>
      <c r="L8" s="125" t="s">
        <v>37</v>
      </c>
      <c r="M8" s="608"/>
      <c r="N8" s="608"/>
      <c r="O8" s="608"/>
      <c r="P8" s="608"/>
      <c r="Q8" s="608"/>
      <c r="R8" s="126"/>
      <c r="S8" s="609"/>
      <c r="T8" s="609"/>
      <c r="U8" s="610"/>
      <c r="V8" s="125" t="s">
        <v>23</v>
      </c>
      <c r="W8" s="611"/>
      <c r="X8" s="611"/>
      <c r="Y8" s="611"/>
      <c r="Z8" s="125"/>
      <c r="AA8" s="600"/>
      <c r="AB8" s="600"/>
      <c r="AC8" s="600"/>
      <c r="AD8" s="600"/>
      <c r="AE8" s="600"/>
      <c r="AF8" s="600"/>
      <c r="AG8" s="600"/>
      <c r="AH8" s="600"/>
    </row>
    <row r="9" spans="1:174" ht="21" customHeight="1" x14ac:dyDescent="0.2">
      <c r="I9" s="125"/>
      <c r="J9" s="127" t="s">
        <v>24</v>
      </c>
      <c r="K9" s="598"/>
      <c r="L9" s="599"/>
      <c r="M9" s="598"/>
      <c r="N9" s="598"/>
      <c r="O9" s="598"/>
      <c r="P9" s="598"/>
      <c r="Q9" s="598"/>
      <c r="R9" s="599"/>
      <c r="S9" s="598"/>
      <c r="T9" s="598"/>
      <c r="U9" s="127"/>
      <c r="V9" s="125" t="s">
        <v>19</v>
      </c>
      <c r="W9" s="598"/>
      <c r="X9" s="598"/>
      <c r="Y9" s="598"/>
      <c r="Z9" s="128"/>
      <c r="AA9" s="600"/>
      <c r="AB9" s="600"/>
      <c r="AC9" s="600"/>
      <c r="AD9" s="600"/>
      <c r="AE9" s="600"/>
      <c r="AF9" s="600"/>
      <c r="AG9" s="600"/>
      <c r="AH9" s="600"/>
    </row>
    <row r="10" spans="1:174" ht="12" customHeight="1" x14ac:dyDescent="0.2">
      <c r="I10" s="20"/>
      <c r="J10" s="25"/>
      <c r="K10" s="24"/>
      <c r="L10" s="24"/>
      <c r="M10" s="24"/>
      <c r="N10" s="24"/>
      <c r="O10" s="20"/>
      <c r="P10" s="20"/>
      <c r="Q10" s="20"/>
      <c r="R10" s="24"/>
      <c r="S10" s="24"/>
      <c r="T10" s="24"/>
      <c r="U10" s="20"/>
      <c r="V10" s="20"/>
      <c r="W10" s="601"/>
      <c r="X10" s="601"/>
      <c r="Y10" s="602"/>
      <c r="Z10" s="602"/>
      <c r="AA10" s="25"/>
      <c r="AB10" s="602"/>
      <c r="AC10" s="602"/>
      <c r="AD10" s="603"/>
      <c r="AE10" s="603"/>
      <c r="AF10" s="603"/>
      <c r="AG10" s="603"/>
      <c r="AH10" s="26"/>
    </row>
    <row r="11" spans="1:174" ht="9" customHeight="1" thickBot="1" x14ac:dyDescent="0.25">
      <c r="I11" s="11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119"/>
      <c r="AD11" s="20"/>
      <c r="AE11" s="20"/>
      <c r="AF11" s="20"/>
      <c r="AG11" s="20"/>
      <c r="AH11" s="20"/>
    </row>
    <row r="12" spans="1:174" ht="84" customHeight="1" thickBot="1" x14ac:dyDescent="0.25">
      <c r="C12" s="18"/>
      <c r="D12" s="129"/>
      <c r="E12" s="27"/>
      <c r="F12" s="130" t="s">
        <v>38</v>
      </c>
      <c r="G12" s="131"/>
      <c r="H12" s="131" t="s">
        <v>39</v>
      </c>
      <c r="I12" s="131"/>
      <c r="J12" s="131" t="s">
        <v>39</v>
      </c>
      <c r="K12" s="131" t="s">
        <v>39</v>
      </c>
      <c r="L12" s="131" t="s">
        <v>39</v>
      </c>
      <c r="M12" s="131" t="s">
        <v>39</v>
      </c>
      <c r="N12" s="131" t="s">
        <v>39</v>
      </c>
      <c r="O12" s="131" t="s">
        <v>39</v>
      </c>
      <c r="P12" s="132"/>
      <c r="Q12" s="133" t="s">
        <v>38</v>
      </c>
      <c r="R12" s="134" t="s">
        <v>39</v>
      </c>
      <c r="S12" s="131" t="s">
        <v>39</v>
      </c>
      <c r="T12" s="131" t="s">
        <v>39</v>
      </c>
      <c r="U12" s="131" t="s">
        <v>39</v>
      </c>
      <c r="V12" s="131" t="s">
        <v>39</v>
      </c>
      <c r="W12" s="131" t="s">
        <v>39</v>
      </c>
      <c r="X12" s="131" t="s">
        <v>39</v>
      </c>
      <c r="Y12" s="131" t="s">
        <v>39</v>
      </c>
      <c r="Z12" s="131" t="s">
        <v>39</v>
      </c>
      <c r="AA12" s="131" t="s">
        <v>39</v>
      </c>
      <c r="AB12" s="131" t="s">
        <v>39</v>
      </c>
      <c r="AC12" s="135" t="s">
        <v>39</v>
      </c>
      <c r="AD12" s="596" t="s">
        <v>163</v>
      </c>
      <c r="AE12" s="597"/>
      <c r="AF12" s="597"/>
      <c r="AG12" s="136" t="s">
        <v>164</v>
      </c>
      <c r="AH12" s="137" t="s">
        <v>40</v>
      </c>
      <c r="AI12" s="28"/>
      <c r="AJ12" s="28"/>
      <c r="AL12" s="129"/>
      <c r="AM12" s="27"/>
      <c r="AN12" s="130" t="s">
        <v>38</v>
      </c>
      <c r="AO12" s="131"/>
      <c r="AP12" s="131" t="s">
        <v>39</v>
      </c>
      <c r="AQ12" s="131"/>
      <c r="AR12" s="131" t="s">
        <v>39</v>
      </c>
      <c r="AS12" s="131" t="s">
        <v>39</v>
      </c>
      <c r="AT12" s="131" t="s">
        <v>39</v>
      </c>
      <c r="AU12" s="131" t="s">
        <v>39</v>
      </c>
      <c r="AV12" s="131" t="s">
        <v>39</v>
      </c>
      <c r="AW12" s="131" t="s">
        <v>39</v>
      </c>
      <c r="AX12" s="132"/>
      <c r="AY12" s="133" t="s">
        <v>38</v>
      </c>
      <c r="AZ12" s="134" t="s">
        <v>39</v>
      </c>
      <c r="BA12" s="131" t="s">
        <v>39</v>
      </c>
      <c r="BB12" s="131" t="s">
        <v>39</v>
      </c>
      <c r="BC12" s="131" t="s">
        <v>39</v>
      </c>
      <c r="BD12" s="131" t="s">
        <v>39</v>
      </c>
      <c r="BE12" s="131" t="s">
        <v>39</v>
      </c>
      <c r="BF12" s="131" t="s">
        <v>39</v>
      </c>
      <c r="BG12" s="131" t="s">
        <v>39</v>
      </c>
      <c r="BH12" s="131" t="s">
        <v>39</v>
      </c>
      <c r="BI12" s="131" t="s">
        <v>39</v>
      </c>
      <c r="BJ12" s="131" t="s">
        <v>39</v>
      </c>
      <c r="BK12" s="135" t="s">
        <v>39</v>
      </c>
      <c r="BL12" s="596" t="s">
        <v>170</v>
      </c>
      <c r="BM12" s="597"/>
      <c r="BN12" s="597"/>
      <c r="BO12" s="141" t="s">
        <v>171</v>
      </c>
      <c r="BP12" s="142" t="s">
        <v>172</v>
      </c>
      <c r="BQ12" s="143" t="s">
        <v>40</v>
      </c>
      <c r="BR12" s="28"/>
      <c r="BS12" s="28"/>
      <c r="BT12" s="28"/>
      <c r="BU12" s="129"/>
      <c r="BV12" s="27"/>
      <c r="BW12" s="130" t="s">
        <v>38</v>
      </c>
      <c r="BX12" s="131"/>
      <c r="BY12" s="131" t="s">
        <v>39</v>
      </c>
      <c r="BZ12" s="131"/>
      <c r="CA12" s="131" t="s">
        <v>39</v>
      </c>
      <c r="CB12" s="131" t="s">
        <v>39</v>
      </c>
      <c r="CC12" s="131" t="s">
        <v>39</v>
      </c>
      <c r="CD12" s="131" t="s">
        <v>39</v>
      </c>
      <c r="CE12" s="131" t="s">
        <v>39</v>
      </c>
      <c r="CF12" s="131" t="s">
        <v>39</v>
      </c>
      <c r="CG12" s="132"/>
      <c r="CH12" s="133" t="s">
        <v>38</v>
      </c>
      <c r="CI12" s="134" t="s">
        <v>39</v>
      </c>
      <c r="CJ12" s="131" t="s">
        <v>39</v>
      </c>
      <c r="CK12" s="131" t="s">
        <v>39</v>
      </c>
      <c r="CL12" s="131" t="s">
        <v>39</v>
      </c>
      <c r="CM12" s="131" t="s">
        <v>39</v>
      </c>
      <c r="CN12" s="131" t="s">
        <v>39</v>
      </c>
      <c r="CO12" s="131" t="s">
        <v>39</v>
      </c>
      <c r="CP12" s="131" t="s">
        <v>39</v>
      </c>
      <c r="CQ12" s="131" t="s">
        <v>39</v>
      </c>
      <c r="CR12" s="131" t="s">
        <v>39</v>
      </c>
      <c r="CS12" s="131" t="s">
        <v>39</v>
      </c>
      <c r="CT12" s="135" t="s">
        <v>39</v>
      </c>
      <c r="CU12" s="596" t="s">
        <v>173</v>
      </c>
      <c r="CV12" s="597"/>
      <c r="CW12" s="597"/>
      <c r="CX12" s="144" t="s">
        <v>174</v>
      </c>
      <c r="CY12" s="142" t="s">
        <v>175</v>
      </c>
      <c r="CZ12" s="145" t="s">
        <v>40</v>
      </c>
      <c r="DA12" s="28"/>
      <c r="DB12" s="28"/>
      <c r="DC12" s="129"/>
      <c r="DD12" s="27"/>
      <c r="DE12" s="130" t="s">
        <v>38</v>
      </c>
      <c r="DF12" s="131"/>
      <c r="DG12" s="131" t="s">
        <v>39</v>
      </c>
      <c r="DH12" s="131"/>
      <c r="DI12" s="131" t="s">
        <v>39</v>
      </c>
      <c r="DJ12" s="131" t="s">
        <v>39</v>
      </c>
      <c r="DK12" s="131" t="s">
        <v>39</v>
      </c>
      <c r="DL12" s="131" t="s">
        <v>39</v>
      </c>
      <c r="DM12" s="131" t="s">
        <v>39</v>
      </c>
      <c r="DN12" s="131" t="s">
        <v>39</v>
      </c>
      <c r="DO12" s="132"/>
      <c r="DP12" s="133" t="s">
        <v>38</v>
      </c>
      <c r="DQ12" s="134" t="s">
        <v>39</v>
      </c>
      <c r="DR12" s="131" t="s">
        <v>39</v>
      </c>
      <c r="DS12" s="131" t="s">
        <v>39</v>
      </c>
      <c r="DT12" s="131" t="s">
        <v>39</v>
      </c>
      <c r="DU12" s="131" t="s">
        <v>39</v>
      </c>
      <c r="DV12" s="131" t="s">
        <v>39</v>
      </c>
      <c r="DW12" s="131" t="s">
        <v>39</v>
      </c>
      <c r="DX12" s="131" t="s">
        <v>39</v>
      </c>
      <c r="DY12" s="131" t="s">
        <v>39</v>
      </c>
      <c r="DZ12" s="131" t="s">
        <v>39</v>
      </c>
      <c r="EA12" s="131" t="s">
        <v>39</v>
      </c>
      <c r="EB12" s="135" t="s">
        <v>39</v>
      </c>
      <c r="EC12" s="596" t="s">
        <v>176</v>
      </c>
      <c r="ED12" s="597"/>
      <c r="EE12" s="597"/>
      <c r="EF12" s="144" t="s">
        <v>177</v>
      </c>
      <c r="EG12" s="142" t="s">
        <v>178</v>
      </c>
      <c r="EH12" s="145" t="s">
        <v>40</v>
      </c>
      <c r="EI12" s="28"/>
      <c r="EK12" s="129"/>
      <c r="EL12" s="27"/>
      <c r="EM12" s="130" t="s">
        <v>38</v>
      </c>
      <c r="EN12" s="131"/>
      <c r="EO12" s="131" t="s">
        <v>39</v>
      </c>
      <c r="EP12" s="131"/>
      <c r="EQ12" s="131" t="s">
        <v>39</v>
      </c>
      <c r="ER12" s="131" t="s">
        <v>39</v>
      </c>
      <c r="ES12" s="131" t="s">
        <v>39</v>
      </c>
      <c r="ET12" s="131" t="s">
        <v>39</v>
      </c>
      <c r="EU12" s="131" t="s">
        <v>39</v>
      </c>
      <c r="EV12" s="131" t="s">
        <v>39</v>
      </c>
      <c r="EW12" s="132"/>
      <c r="EX12" s="133" t="s">
        <v>38</v>
      </c>
      <c r="EY12" s="134" t="s">
        <v>39</v>
      </c>
      <c r="EZ12" s="131" t="s">
        <v>39</v>
      </c>
      <c r="FA12" s="131" t="s">
        <v>39</v>
      </c>
      <c r="FB12" s="131" t="s">
        <v>39</v>
      </c>
      <c r="FC12" s="131" t="s">
        <v>39</v>
      </c>
      <c r="FD12" s="131" t="s">
        <v>39</v>
      </c>
      <c r="FE12" s="131" t="s">
        <v>39</v>
      </c>
      <c r="FF12" s="131" t="s">
        <v>39</v>
      </c>
      <c r="FG12" s="131" t="s">
        <v>39</v>
      </c>
      <c r="FH12" s="131" t="s">
        <v>39</v>
      </c>
      <c r="FI12" s="131" t="s">
        <v>39</v>
      </c>
      <c r="FJ12" s="135" t="s">
        <v>39</v>
      </c>
      <c r="FK12" s="596" t="s">
        <v>179</v>
      </c>
      <c r="FL12" s="597"/>
      <c r="FM12" s="597"/>
      <c r="FN12" s="144" t="s">
        <v>180</v>
      </c>
      <c r="FO12" s="142" t="s">
        <v>181</v>
      </c>
      <c r="FP12" s="145" t="s">
        <v>40</v>
      </c>
      <c r="FQ12" s="28"/>
      <c r="FR12" s="28"/>
    </row>
    <row r="13" spans="1:174" ht="24" customHeight="1" x14ac:dyDescent="0.25">
      <c r="C13" s="29"/>
      <c r="D13" s="146">
        <v>100</v>
      </c>
      <c r="E13" s="147" t="s">
        <v>41</v>
      </c>
      <c r="F13" s="148">
        <v>6.9</v>
      </c>
      <c r="G13" s="149"/>
      <c r="H13" s="150"/>
      <c r="I13" s="150"/>
      <c r="J13" s="150"/>
      <c r="K13" s="150"/>
      <c r="L13" s="150"/>
      <c r="M13" s="150"/>
      <c r="N13" s="150"/>
      <c r="O13" s="150"/>
      <c r="P13" s="150"/>
      <c r="Q13" s="594" t="str">
        <f t="shared" ref="Q13:Q34" si="0">E13</f>
        <v>Mad Nature</v>
      </c>
      <c r="R13" s="595"/>
      <c r="S13" s="150"/>
      <c r="T13" s="150"/>
      <c r="U13" s="150"/>
      <c r="V13" s="150"/>
      <c r="W13" s="150"/>
      <c r="X13" s="150"/>
      <c r="Y13" s="150"/>
      <c r="Z13" s="150"/>
      <c r="AA13" s="150"/>
      <c r="AB13" s="151"/>
      <c r="AC13" s="146">
        <f t="shared" ref="AC13:AD34" si="1">D13</f>
        <v>100</v>
      </c>
      <c r="AD13" s="152" t="str">
        <f t="shared" si="1"/>
        <v>Mad Nature</v>
      </c>
      <c r="AE13" s="591">
        <f t="shared" ref="AE13" si="2">SUM(S13:AB13,G13:P13)</f>
        <v>0</v>
      </c>
      <c r="AF13" s="592"/>
      <c r="AG13" s="153">
        <f>IF(F13=0,"",AE13*F13)</f>
        <v>0</v>
      </c>
      <c r="AH13" s="154"/>
      <c r="AI13" s="29"/>
      <c r="AJ13" s="29"/>
      <c r="AL13" s="146">
        <v>100</v>
      </c>
      <c r="AM13" s="147" t="str">
        <f>E13</f>
        <v>Mad Nature</v>
      </c>
      <c r="AN13" s="148">
        <f>F13</f>
        <v>6.9</v>
      </c>
      <c r="AO13" s="149"/>
      <c r="AP13" s="150"/>
      <c r="AQ13" s="150"/>
      <c r="AR13" s="150"/>
      <c r="AS13" s="150"/>
      <c r="AT13" s="150"/>
      <c r="AU13" s="150"/>
      <c r="AV13" s="150"/>
      <c r="AW13" s="150"/>
      <c r="AX13" s="150"/>
      <c r="AY13" s="593" t="str">
        <f t="shared" ref="AY13:AY34" si="3">AM13</f>
        <v>Mad Nature</v>
      </c>
      <c r="AZ13" s="593"/>
      <c r="BA13" s="150"/>
      <c r="BB13" s="150"/>
      <c r="BC13" s="150"/>
      <c r="BD13" s="150"/>
      <c r="BE13" s="150"/>
      <c r="BF13" s="150"/>
      <c r="BG13" s="150"/>
      <c r="BH13" s="150"/>
      <c r="BI13" s="150"/>
      <c r="BJ13" s="151"/>
      <c r="BK13" s="146">
        <f t="shared" ref="BK13:BL34" si="4">AL13</f>
        <v>100</v>
      </c>
      <c r="BL13" s="152" t="str">
        <f t="shared" si="4"/>
        <v>Mad Nature</v>
      </c>
      <c r="BM13" s="591">
        <f t="shared" ref="BM13" si="5">SUM(BA13:BJ13,AO13:AX13)</f>
        <v>0</v>
      </c>
      <c r="BN13" s="592"/>
      <c r="BO13" s="155">
        <f>BM13+AE13</f>
        <v>0</v>
      </c>
      <c r="BP13" s="153">
        <f>BO13*AN13</f>
        <v>0</v>
      </c>
      <c r="BQ13" s="156"/>
      <c r="BR13" s="29"/>
      <c r="BS13" s="29"/>
      <c r="BT13" s="29"/>
      <c r="BU13" s="146">
        <v>100</v>
      </c>
      <c r="BV13" s="147" t="str">
        <f>E13</f>
        <v>Mad Nature</v>
      </c>
      <c r="BW13" s="148">
        <f>F13</f>
        <v>6.9</v>
      </c>
      <c r="BX13" s="149"/>
      <c r="BY13" s="150"/>
      <c r="BZ13" s="150"/>
      <c r="CA13" s="150"/>
      <c r="CB13" s="150"/>
      <c r="CC13" s="150"/>
      <c r="CD13" s="150"/>
      <c r="CE13" s="150"/>
      <c r="CF13" s="150"/>
      <c r="CG13" s="150"/>
      <c r="CH13" s="593" t="str">
        <f t="shared" ref="CH13:CH34" si="6">BV13</f>
        <v>Mad Nature</v>
      </c>
      <c r="CI13" s="593"/>
      <c r="CJ13" s="150"/>
      <c r="CK13" s="150"/>
      <c r="CL13" s="150"/>
      <c r="CM13" s="150"/>
      <c r="CN13" s="150"/>
      <c r="CO13" s="150"/>
      <c r="CP13" s="150"/>
      <c r="CQ13" s="150"/>
      <c r="CR13" s="150"/>
      <c r="CS13" s="151"/>
      <c r="CT13" s="146">
        <f t="shared" ref="CT13:CU34" si="7">BU13</f>
        <v>100</v>
      </c>
      <c r="CU13" s="152" t="str">
        <f t="shared" si="7"/>
        <v>Mad Nature</v>
      </c>
      <c r="CV13" s="591">
        <f>SUM(CJ13:CS13,BX13:CG13)</f>
        <v>0</v>
      </c>
      <c r="CW13" s="592"/>
      <c r="CX13" s="155">
        <f>$AE13+$BM13+$CV13</f>
        <v>0</v>
      </c>
      <c r="CY13" s="153">
        <f>BW13*CX13</f>
        <v>0</v>
      </c>
      <c r="CZ13" s="157"/>
      <c r="DA13" s="29"/>
      <c r="DB13" s="29"/>
      <c r="DC13" s="146">
        <v>100</v>
      </c>
      <c r="DD13" s="147" t="str">
        <f>E13</f>
        <v>Mad Nature</v>
      </c>
      <c r="DE13" s="148">
        <f>F13</f>
        <v>6.9</v>
      </c>
      <c r="DF13" s="149"/>
      <c r="DG13" s="150"/>
      <c r="DH13" s="150"/>
      <c r="DI13" s="150"/>
      <c r="DJ13" s="150"/>
      <c r="DK13" s="150"/>
      <c r="DL13" s="150"/>
      <c r="DM13" s="150"/>
      <c r="DN13" s="150"/>
      <c r="DO13" s="150"/>
      <c r="DP13" s="593" t="str">
        <f t="shared" ref="DP13:DP34" si="8">DD13</f>
        <v>Mad Nature</v>
      </c>
      <c r="DQ13" s="593"/>
      <c r="DR13" s="150"/>
      <c r="DS13" s="150"/>
      <c r="DT13" s="150"/>
      <c r="DU13" s="150"/>
      <c r="DV13" s="150"/>
      <c r="DW13" s="150"/>
      <c r="DX13" s="150"/>
      <c r="DY13" s="150"/>
      <c r="DZ13" s="150"/>
      <c r="EA13" s="151"/>
      <c r="EB13" s="146">
        <f t="shared" ref="EB13:EC34" si="9">DC13</f>
        <v>100</v>
      </c>
      <c r="EC13" s="152" t="str">
        <f t="shared" si="9"/>
        <v>Mad Nature</v>
      </c>
      <c r="ED13" s="591">
        <f>SUM(DR13:EA13,DF13:DO13)</f>
        <v>0</v>
      </c>
      <c r="EE13" s="592"/>
      <c r="EF13" s="155">
        <f>$AE13+$BM13+$CV13+$ED13</f>
        <v>0</v>
      </c>
      <c r="EG13" s="153">
        <f>DE13*EF13</f>
        <v>0</v>
      </c>
      <c r="EH13" s="156"/>
      <c r="EI13" s="29"/>
      <c r="EK13" s="146">
        <v>100</v>
      </c>
      <c r="EL13" s="147" t="str">
        <f>E13</f>
        <v>Mad Nature</v>
      </c>
      <c r="EM13" s="148">
        <f>F13</f>
        <v>6.9</v>
      </c>
      <c r="EN13" s="149"/>
      <c r="EO13" s="150"/>
      <c r="EP13" s="150"/>
      <c r="EQ13" s="150"/>
      <c r="ER13" s="150"/>
      <c r="ES13" s="150"/>
      <c r="ET13" s="150"/>
      <c r="EU13" s="150"/>
      <c r="EV13" s="150"/>
      <c r="EW13" s="150"/>
      <c r="EX13" s="593" t="str">
        <f t="shared" ref="EX13:EX34" si="10">EL13</f>
        <v>Mad Nature</v>
      </c>
      <c r="EY13" s="593"/>
      <c r="EZ13" s="150"/>
      <c r="FA13" s="150"/>
      <c r="FB13" s="150"/>
      <c r="FC13" s="150"/>
      <c r="FD13" s="150"/>
      <c r="FE13" s="150"/>
      <c r="FF13" s="150"/>
      <c r="FG13" s="150"/>
      <c r="FH13" s="150"/>
      <c r="FI13" s="151"/>
      <c r="FJ13" s="146">
        <f t="shared" ref="FJ13:FK34" si="11">EK13</f>
        <v>100</v>
      </c>
      <c r="FK13" s="152" t="str">
        <f t="shared" si="11"/>
        <v>Mad Nature</v>
      </c>
      <c r="FL13" s="591">
        <f>SUM(EZ13:FI13,EN13:EW13)</f>
        <v>0</v>
      </c>
      <c r="FM13" s="592"/>
      <c r="FN13" s="155">
        <f>$AE13+$BM13+$CV13+$ED13+$FL13</f>
        <v>0</v>
      </c>
      <c r="FO13" s="153">
        <f>FN13*EM13</f>
        <v>0</v>
      </c>
      <c r="FP13" s="157"/>
      <c r="FQ13" s="29"/>
      <c r="FR13" s="29"/>
    </row>
    <row r="14" spans="1:174" ht="24" customHeight="1" x14ac:dyDescent="0.25">
      <c r="C14" s="29"/>
      <c r="D14" s="158">
        <v>110</v>
      </c>
      <c r="E14" s="159" t="s">
        <v>42</v>
      </c>
      <c r="F14" s="160">
        <v>8.8000000000000007</v>
      </c>
      <c r="G14" s="161"/>
      <c r="H14" s="162"/>
      <c r="I14" s="162"/>
      <c r="J14" s="162"/>
      <c r="K14" s="162"/>
      <c r="L14" s="162"/>
      <c r="M14" s="162"/>
      <c r="N14" s="162"/>
      <c r="O14" s="162"/>
      <c r="P14" s="163"/>
      <c r="Q14" s="589" t="str">
        <f t="shared" si="0"/>
        <v>Mad Lait</v>
      </c>
      <c r="R14" s="590"/>
      <c r="S14" s="162"/>
      <c r="T14" s="162"/>
      <c r="U14" s="162"/>
      <c r="V14" s="162"/>
      <c r="W14" s="162"/>
      <c r="X14" s="162"/>
      <c r="Y14" s="162"/>
      <c r="Z14" s="162"/>
      <c r="AA14" s="162"/>
      <c r="AB14" s="163"/>
      <c r="AC14" s="158">
        <f t="shared" si="1"/>
        <v>110</v>
      </c>
      <c r="AD14" s="164" t="str">
        <f t="shared" si="1"/>
        <v>Mad Lait</v>
      </c>
      <c r="AE14" s="587">
        <f>SUM(S14:AB14,G14:P14)</f>
        <v>0</v>
      </c>
      <c r="AF14" s="588"/>
      <c r="AG14" s="165">
        <f t="shared" ref="AG14:AG46" si="12">IF(F14=0,"",AE14*F14)</f>
        <v>0</v>
      </c>
      <c r="AH14" s="166"/>
      <c r="AI14" s="29"/>
      <c r="AJ14" s="29"/>
      <c r="AL14" s="158">
        <v>110</v>
      </c>
      <c r="AM14" s="159" t="str">
        <f t="shared" ref="AM14:AN34" si="13">E14</f>
        <v>Mad Lait</v>
      </c>
      <c r="AN14" s="160">
        <f t="shared" si="13"/>
        <v>8.8000000000000007</v>
      </c>
      <c r="AO14" s="161"/>
      <c r="AP14" s="162"/>
      <c r="AQ14" s="162"/>
      <c r="AR14" s="162"/>
      <c r="AS14" s="162"/>
      <c r="AT14" s="162"/>
      <c r="AU14" s="162"/>
      <c r="AV14" s="162"/>
      <c r="AW14" s="162"/>
      <c r="AX14" s="163"/>
      <c r="AY14" s="589" t="str">
        <f t="shared" si="3"/>
        <v>Mad Lait</v>
      </c>
      <c r="AZ14" s="590"/>
      <c r="BA14" s="162"/>
      <c r="BB14" s="162"/>
      <c r="BC14" s="162"/>
      <c r="BD14" s="162"/>
      <c r="BE14" s="162"/>
      <c r="BF14" s="162"/>
      <c r="BG14" s="162"/>
      <c r="BH14" s="162"/>
      <c r="BI14" s="162"/>
      <c r="BJ14" s="163"/>
      <c r="BK14" s="158">
        <f t="shared" si="4"/>
        <v>110</v>
      </c>
      <c r="BL14" s="164" t="str">
        <f t="shared" si="4"/>
        <v>Mad Lait</v>
      </c>
      <c r="BM14" s="587">
        <f>SUM(BA14:BJ14,AO14:AX14)</f>
        <v>0</v>
      </c>
      <c r="BN14" s="588"/>
      <c r="BO14" s="167">
        <f t="shared" ref="BO14:BO46" si="14">BM14+AE14</f>
        <v>0</v>
      </c>
      <c r="BP14" s="165">
        <f t="shared" ref="BP14:BP46" si="15">BO14*AN14</f>
        <v>0</v>
      </c>
      <c r="BQ14" s="32"/>
      <c r="BR14" s="29"/>
      <c r="BS14" s="29"/>
      <c r="BT14" s="29"/>
      <c r="BU14" s="158">
        <v>110</v>
      </c>
      <c r="BV14" s="159" t="str">
        <f t="shared" ref="BV14:BW46" si="16">E14</f>
        <v>Mad Lait</v>
      </c>
      <c r="BW14" s="160">
        <f t="shared" si="16"/>
        <v>8.8000000000000007</v>
      </c>
      <c r="BX14" s="161"/>
      <c r="BY14" s="162"/>
      <c r="BZ14" s="162"/>
      <c r="CA14" s="162"/>
      <c r="CB14" s="162"/>
      <c r="CC14" s="162"/>
      <c r="CD14" s="162"/>
      <c r="CE14" s="162"/>
      <c r="CF14" s="162"/>
      <c r="CG14" s="163"/>
      <c r="CH14" s="589" t="str">
        <f t="shared" si="6"/>
        <v>Mad Lait</v>
      </c>
      <c r="CI14" s="590"/>
      <c r="CJ14" s="162"/>
      <c r="CK14" s="162"/>
      <c r="CL14" s="162"/>
      <c r="CM14" s="162"/>
      <c r="CN14" s="162"/>
      <c r="CO14" s="162"/>
      <c r="CP14" s="162"/>
      <c r="CQ14" s="162"/>
      <c r="CR14" s="162"/>
      <c r="CS14" s="163"/>
      <c r="CT14" s="158">
        <f t="shared" si="7"/>
        <v>110</v>
      </c>
      <c r="CU14" s="164" t="str">
        <f t="shared" si="7"/>
        <v>Mad Lait</v>
      </c>
      <c r="CV14" s="587">
        <f>SUM(CJ14:CS14,BX14:CG14)</f>
        <v>0</v>
      </c>
      <c r="CW14" s="588"/>
      <c r="CX14" s="167">
        <f t="shared" ref="CX14:CX46" si="17">AE14+BM14+CV14</f>
        <v>0</v>
      </c>
      <c r="CY14" s="165">
        <f t="shared" ref="CY14:CY46" si="18">BW14*CX14</f>
        <v>0</v>
      </c>
      <c r="CZ14" s="33"/>
      <c r="DA14" s="29"/>
      <c r="DB14" s="29"/>
      <c r="DC14" s="158">
        <v>110</v>
      </c>
      <c r="DD14" s="159" t="str">
        <f t="shared" ref="DD14:DE46" si="19">E14</f>
        <v>Mad Lait</v>
      </c>
      <c r="DE14" s="160">
        <f t="shared" si="19"/>
        <v>8.8000000000000007</v>
      </c>
      <c r="DF14" s="161"/>
      <c r="DG14" s="162"/>
      <c r="DH14" s="162"/>
      <c r="DI14" s="162"/>
      <c r="DJ14" s="162"/>
      <c r="DK14" s="162"/>
      <c r="DL14" s="162"/>
      <c r="DM14" s="162"/>
      <c r="DN14" s="162"/>
      <c r="DO14" s="163"/>
      <c r="DP14" s="589" t="str">
        <f t="shared" si="8"/>
        <v>Mad Lait</v>
      </c>
      <c r="DQ14" s="590"/>
      <c r="DR14" s="162"/>
      <c r="DS14" s="162"/>
      <c r="DT14" s="162"/>
      <c r="DU14" s="162"/>
      <c r="DV14" s="162"/>
      <c r="DW14" s="162"/>
      <c r="DX14" s="162"/>
      <c r="DY14" s="162"/>
      <c r="DZ14" s="162"/>
      <c r="EA14" s="163"/>
      <c r="EB14" s="158">
        <f t="shared" si="9"/>
        <v>110</v>
      </c>
      <c r="EC14" s="164" t="str">
        <f t="shared" si="9"/>
        <v>Mad Lait</v>
      </c>
      <c r="ED14" s="587">
        <f>SUM(DR14:EA14,DF14:DO14)</f>
        <v>0</v>
      </c>
      <c r="EE14" s="588"/>
      <c r="EF14" s="167">
        <f t="shared" ref="EF14:EF46" si="20">$AE14+$BM14+$CV14+$ED14</f>
        <v>0</v>
      </c>
      <c r="EG14" s="165">
        <f t="shared" ref="EG14:EG46" si="21">DE14*EF14</f>
        <v>0</v>
      </c>
      <c r="EH14" s="32"/>
      <c r="EI14" s="29"/>
      <c r="EK14" s="158">
        <v>110</v>
      </c>
      <c r="EL14" s="159" t="str">
        <f t="shared" ref="EL14:EM46" si="22">E14</f>
        <v>Mad Lait</v>
      </c>
      <c r="EM14" s="160">
        <f t="shared" si="22"/>
        <v>8.8000000000000007</v>
      </c>
      <c r="EN14" s="161"/>
      <c r="EO14" s="162"/>
      <c r="EP14" s="162"/>
      <c r="EQ14" s="162"/>
      <c r="ER14" s="162"/>
      <c r="ES14" s="162"/>
      <c r="ET14" s="162"/>
      <c r="EU14" s="162"/>
      <c r="EV14" s="162"/>
      <c r="EW14" s="163"/>
      <c r="EX14" s="589" t="str">
        <f t="shared" si="10"/>
        <v>Mad Lait</v>
      </c>
      <c r="EY14" s="590"/>
      <c r="EZ14" s="162"/>
      <c r="FA14" s="162"/>
      <c r="FB14" s="162"/>
      <c r="FC14" s="162"/>
      <c r="FD14" s="162"/>
      <c r="FE14" s="162"/>
      <c r="FF14" s="162"/>
      <c r="FG14" s="162"/>
      <c r="FH14" s="162"/>
      <c r="FI14" s="163"/>
      <c r="FJ14" s="158">
        <f t="shared" si="11"/>
        <v>110</v>
      </c>
      <c r="FK14" s="164" t="str">
        <f t="shared" si="11"/>
        <v>Mad Lait</v>
      </c>
      <c r="FL14" s="587">
        <f>SUM(EZ14:FI14,EN14:EW14)</f>
        <v>0</v>
      </c>
      <c r="FM14" s="588"/>
      <c r="FN14" s="167">
        <f t="shared" ref="FN14:FN46" si="23">$AE14+$BM14+$CV14+$ED14+$FL14</f>
        <v>0</v>
      </c>
      <c r="FO14" s="165">
        <f t="shared" ref="FO14:FO46" si="24">FN14*EM14</f>
        <v>0</v>
      </c>
      <c r="FP14" s="33"/>
      <c r="FQ14" s="29"/>
      <c r="FR14" s="29"/>
    </row>
    <row r="15" spans="1:174" ht="24" customHeight="1" x14ac:dyDescent="0.25">
      <c r="C15" s="29"/>
      <c r="D15" s="168">
        <v>120</v>
      </c>
      <c r="E15" s="169" t="s">
        <v>43</v>
      </c>
      <c r="F15" s="170">
        <v>8.8000000000000007</v>
      </c>
      <c r="G15" s="171"/>
      <c r="H15" s="172"/>
      <c r="I15" s="172"/>
      <c r="J15" s="172"/>
      <c r="K15" s="172"/>
      <c r="L15" s="172"/>
      <c r="M15" s="172"/>
      <c r="N15" s="172"/>
      <c r="O15" s="172"/>
      <c r="P15" s="173"/>
      <c r="Q15" s="566" t="str">
        <f t="shared" si="0"/>
        <v>Mad Noir</v>
      </c>
      <c r="R15" s="566"/>
      <c r="S15" s="172"/>
      <c r="T15" s="172"/>
      <c r="U15" s="172"/>
      <c r="V15" s="172"/>
      <c r="W15" s="172"/>
      <c r="X15" s="172"/>
      <c r="Y15" s="172"/>
      <c r="Z15" s="172"/>
      <c r="AA15" s="172"/>
      <c r="AB15" s="174"/>
      <c r="AC15" s="168">
        <f t="shared" si="1"/>
        <v>120</v>
      </c>
      <c r="AD15" s="175" t="str">
        <f t="shared" si="1"/>
        <v>Mad Noir</v>
      </c>
      <c r="AE15" s="560">
        <f t="shared" ref="AE15:AE46" si="25">SUM(S15:AB15,G15:P15)</f>
        <v>0</v>
      </c>
      <c r="AF15" s="561"/>
      <c r="AG15" s="176">
        <f t="shared" si="12"/>
        <v>0</v>
      </c>
      <c r="AH15" s="177"/>
      <c r="AI15" s="29"/>
      <c r="AJ15" s="29"/>
      <c r="AL15" s="168">
        <v>120</v>
      </c>
      <c r="AM15" s="169" t="str">
        <f t="shared" si="13"/>
        <v>Mad Noir</v>
      </c>
      <c r="AN15" s="170">
        <f t="shared" si="13"/>
        <v>8.8000000000000007</v>
      </c>
      <c r="AO15" s="171"/>
      <c r="AP15" s="172"/>
      <c r="AQ15" s="172"/>
      <c r="AR15" s="172"/>
      <c r="AS15" s="172"/>
      <c r="AT15" s="172"/>
      <c r="AU15" s="172"/>
      <c r="AV15" s="172"/>
      <c r="AW15" s="172"/>
      <c r="AX15" s="173"/>
      <c r="AY15" s="566" t="str">
        <f t="shared" si="3"/>
        <v>Mad Noir</v>
      </c>
      <c r="AZ15" s="566"/>
      <c r="BA15" s="172"/>
      <c r="BB15" s="172"/>
      <c r="BC15" s="172"/>
      <c r="BD15" s="172"/>
      <c r="BE15" s="172"/>
      <c r="BF15" s="172"/>
      <c r="BG15" s="172"/>
      <c r="BH15" s="172"/>
      <c r="BI15" s="172"/>
      <c r="BJ15" s="174"/>
      <c r="BK15" s="168">
        <f t="shared" si="4"/>
        <v>120</v>
      </c>
      <c r="BL15" s="175" t="str">
        <f t="shared" si="4"/>
        <v>Mad Noir</v>
      </c>
      <c r="BM15" s="560">
        <f t="shared" ref="BM15:BM34" si="26">SUM(BA15:BJ15,AO15:AX15)</f>
        <v>0</v>
      </c>
      <c r="BN15" s="561"/>
      <c r="BO15" s="178">
        <f t="shared" si="14"/>
        <v>0</v>
      </c>
      <c r="BP15" s="176">
        <f t="shared" si="15"/>
        <v>0</v>
      </c>
      <c r="BQ15" s="30"/>
      <c r="BR15" s="29"/>
      <c r="BS15" s="29"/>
      <c r="BT15" s="29"/>
      <c r="BU15" s="168">
        <v>120</v>
      </c>
      <c r="BV15" s="169" t="str">
        <f t="shared" si="16"/>
        <v>Mad Noir</v>
      </c>
      <c r="BW15" s="170">
        <f t="shared" si="16"/>
        <v>8.8000000000000007</v>
      </c>
      <c r="BX15" s="171"/>
      <c r="BY15" s="172"/>
      <c r="BZ15" s="172"/>
      <c r="CA15" s="172"/>
      <c r="CB15" s="172"/>
      <c r="CC15" s="172"/>
      <c r="CD15" s="172"/>
      <c r="CE15" s="172"/>
      <c r="CF15" s="172"/>
      <c r="CG15" s="173"/>
      <c r="CH15" s="566" t="str">
        <f t="shared" si="6"/>
        <v>Mad Noir</v>
      </c>
      <c r="CI15" s="566"/>
      <c r="CJ15" s="172"/>
      <c r="CK15" s="172"/>
      <c r="CL15" s="172"/>
      <c r="CM15" s="172"/>
      <c r="CN15" s="172"/>
      <c r="CO15" s="172"/>
      <c r="CP15" s="172"/>
      <c r="CQ15" s="172"/>
      <c r="CR15" s="172"/>
      <c r="CS15" s="174"/>
      <c r="CT15" s="168">
        <f t="shared" si="7"/>
        <v>120</v>
      </c>
      <c r="CU15" s="175" t="str">
        <f t="shared" si="7"/>
        <v>Mad Noir</v>
      </c>
      <c r="CV15" s="560">
        <f t="shared" ref="CV15:CV34" si="27">SUM(CJ15:CS15,BX15:CG15)</f>
        <v>0</v>
      </c>
      <c r="CW15" s="561"/>
      <c r="CX15" s="178">
        <f t="shared" si="17"/>
        <v>0</v>
      </c>
      <c r="CY15" s="176">
        <f t="shared" si="18"/>
        <v>0</v>
      </c>
      <c r="CZ15" s="31"/>
      <c r="DA15" s="29"/>
      <c r="DB15" s="29"/>
      <c r="DC15" s="168">
        <v>120</v>
      </c>
      <c r="DD15" s="169" t="str">
        <f t="shared" si="19"/>
        <v>Mad Noir</v>
      </c>
      <c r="DE15" s="170">
        <f t="shared" si="19"/>
        <v>8.8000000000000007</v>
      </c>
      <c r="DF15" s="171"/>
      <c r="DG15" s="172"/>
      <c r="DH15" s="172"/>
      <c r="DI15" s="172"/>
      <c r="DJ15" s="172"/>
      <c r="DK15" s="172"/>
      <c r="DL15" s="172"/>
      <c r="DM15" s="172"/>
      <c r="DN15" s="172"/>
      <c r="DO15" s="173"/>
      <c r="DP15" s="566" t="str">
        <f t="shared" si="8"/>
        <v>Mad Noir</v>
      </c>
      <c r="DQ15" s="566"/>
      <c r="DR15" s="172"/>
      <c r="DS15" s="172"/>
      <c r="DT15" s="172"/>
      <c r="DU15" s="172"/>
      <c r="DV15" s="172"/>
      <c r="DW15" s="172"/>
      <c r="DX15" s="172"/>
      <c r="DY15" s="172"/>
      <c r="DZ15" s="172"/>
      <c r="EA15" s="174"/>
      <c r="EB15" s="168">
        <f t="shared" si="9"/>
        <v>120</v>
      </c>
      <c r="EC15" s="175" t="str">
        <f t="shared" si="9"/>
        <v>Mad Noir</v>
      </c>
      <c r="ED15" s="560">
        <f t="shared" ref="ED15:ED34" si="28">SUM(DR15:EA15,DF15:DO15)</f>
        <v>0</v>
      </c>
      <c r="EE15" s="561"/>
      <c r="EF15" s="178">
        <f>$AE15+$BM15+$CV15+$ED15</f>
        <v>0</v>
      </c>
      <c r="EG15" s="176">
        <f t="shared" si="21"/>
        <v>0</v>
      </c>
      <c r="EH15" s="30"/>
      <c r="EI15" s="29"/>
      <c r="EK15" s="168">
        <v>120</v>
      </c>
      <c r="EL15" s="169" t="str">
        <f t="shared" si="22"/>
        <v>Mad Noir</v>
      </c>
      <c r="EM15" s="170">
        <f t="shared" si="22"/>
        <v>8.8000000000000007</v>
      </c>
      <c r="EN15" s="171"/>
      <c r="EO15" s="172"/>
      <c r="EP15" s="172"/>
      <c r="EQ15" s="172"/>
      <c r="ER15" s="172"/>
      <c r="ES15" s="172"/>
      <c r="ET15" s="172"/>
      <c r="EU15" s="172"/>
      <c r="EV15" s="172"/>
      <c r="EW15" s="173"/>
      <c r="EX15" s="566" t="str">
        <f t="shared" si="10"/>
        <v>Mad Noir</v>
      </c>
      <c r="EY15" s="566"/>
      <c r="EZ15" s="172"/>
      <c r="FA15" s="172"/>
      <c r="FB15" s="172"/>
      <c r="FC15" s="172"/>
      <c r="FD15" s="172"/>
      <c r="FE15" s="172"/>
      <c r="FF15" s="172"/>
      <c r="FG15" s="172"/>
      <c r="FH15" s="172"/>
      <c r="FI15" s="174"/>
      <c r="FJ15" s="168">
        <f t="shared" si="11"/>
        <v>120</v>
      </c>
      <c r="FK15" s="175" t="str">
        <f t="shared" si="11"/>
        <v>Mad Noir</v>
      </c>
      <c r="FL15" s="560">
        <f t="shared" ref="FL15:FL34" si="29">SUM(EZ15:FI15,EN15:EW15)</f>
        <v>0</v>
      </c>
      <c r="FM15" s="561"/>
      <c r="FN15" s="178">
        <f t="shared" si="23"/>
        <v>0</v>
      </c>
      <c r="FO15" s="176">
        <f t="shared" si="24"/>
        <v>0</v>
      </c>
      <c r="FP15" s="31"/>
      <c r="FQ15" s="29"/>
      <c r="FR15" s="29"/>
    </row>
    <row r="16" spans="1:174" ht="24" customHeight="1" x14ac:dyDescent="0.25">
      <c r="D16" s="179">
        <v>130</v>
      </c>
      <c r="E16" s="180" t="s">
        <v>182</v>
      </c>
      <c r="F16" s="181">
        <v>7.7</v>
      </c>
      <c r="G16" s="182"/>
      <c r="H16" s="183"/>
      <c r="I16" s="183"/>
      <c r="J16" s="183"/>
      <c r="K16" s="183"/>
      <c r="L16" s="183"/>
      <c r="M16" s="183"/>
      <c r="N16" s="183"/>
      <c r="O16" s="183"/>
      <c r="P16" s="183"/>
      <c r="Q16" s="583" t="str">
        <f t="shared" si="0"/>
        <v>Mad Pépites</v>
      </c>
      <c r="R16" s="583"/>
      <c r="S16" s="183"/>
      <c r="T16" s="183"/>
      <c r="U16" s="183"/>
      <c r="V16" s="183"/>
      <c r="W16" s="183"/>
      <c r="X16" s="183"/>
      <c r="Y16" s="183"/>
      <c r="Z16" s="183"/>
      <c r="AA16" s="183"/>
      <c r="AB16" s="184"/>
      <c r="AC16" s="179">
        <f t="shared" si="1"/>
        <v>130</v>
      </c>
      <c r="AD16" s="185" t="str">
        <f t="shared" si="1"/>
        <v>Mad Pépites</v>
      </c>
      <c r="AE16" s="581">
        <f t="shared" si="25"/>
        <v>0</v>
      </c>
      <c r="AF16" s="582"/>
      <c r="AG16" s="186">
        <f t="shared" si="12"/>
        <v>0</v>
      </c>
      <c r="AH16" s="187"/>
      <c r="AI16" s="29"/>
      <c r="AJ16" s="29"/>
      <c r="AL16" s="179">
        <v>130</v>
      </c>
      <c r="AM16" s="180" t="str">
        <f t="shared" si="13"/>
        <v>Mad Pépites</v>
      </c>
      <c r="AN16" s="181">
        <f t="shared" si="13"/>
        <v>7.7</v>
      </c>
      <c r="AO16" s="182"/>
      <c r="AP16" s="183"/>
      <c r="AQ16" s="183"/>
      <c r="AR16" s="183"/>
      <c r="AS16" s="183"/>
      <c r="AT16" s="183"/>
      <c r="AU16" s="183"/>
      <c r="AV16" s="183"/>
      <c r="AW16" s="183"/>
      <c r="AX16" s="183"/>
      <c r="AY16" s="583" t="str">
        <f t="shared" si="3"/>
        <v>Mad Pépites</v>
      </c>
      <c r="AZ16" s="583"/>
      <c r="BA16" s="183"/>
      <c r="BB16" s="183"/>
      <c r="BC16" s="183"/>
      <c r="BD16" s="183"/>
      <c r="BE16" s="183"/>
      <c r="BF16" s="183"/>
      <c r="BG16" s="183"/>
      <c r="BH16" s="183"/>
      <c r="BI16" s="183"/>
      <c r="BJ16" s="184"/>
      <c r="BK16" s="179">
        <f t="shared" si="4"/>
        <v>130</v>
      </c>
      <c r="BL16" s="185" t="str">
        <f t="shared" si="4"/>
        <v>Mad Pépites</v>
      </c>
      <c r="BM16" s="581">
        <f t="shared" si="26"/>
        <v>0</v>
      </c>
      <c r="BN16" s="582"/>
      <c r="BO16" s="188">
        <f t="shared" si="14"/>
        <v>0</v>
      </c>
      <c r="BP16" s="186">
        <f>BO16*AN16</f>
        <v>0</v>
      </c>
      <c r="BQ16" s="187"/>
      <c r="BR16" s="29"/>
      <c r="BS16" s="29"/>
      <c r="BT16" s="29"/>
      <c r="BU16" s="179">
        <v>130</v>
      </c>
      <c r="BV16" s="180" t="str">
        <f t="shared" si="16"/>
        <v>Mad Pépites</v>
      </c>
      <c r="BW16" s="181">
        <f t="shared" si="16"/>
        <v>7.7</v>
      </c>
      <c r="BX16" s="182"/>
      <c r="BY16" s="183"/>
      <c r="BZ16" s="183"/>
      <c r="CA16" s="183"/>
      <c r="CB16" s="183"/>
      <c r="CC16" s="183"/>
      <c r="CD16" s="183"/>
      <c r="CE16" s="183"/>
      <c r="CF16" s="183"/>
      <c r="CG16" s="183"/>
      <c r="CH16" s="583" t="str">
        <f t="shared" si="6"/>
        <v>Mad Pépites</v>
      </c>
      <c r="CI16" s="583"/>
      <c r="CJ16" s="183"/>
      <c r="CK16" s="183"/>
      <c r="CL16" s="183"/>
      <c r="CM16" s="183"/>
      <c r="CN16" s="183"/>
      <c r="CO16" s="183"/>
      <c r="CP16" s="183"/>
      <c r="CQ16" s="183"/>
      <c r="CR16" s="183"/>
      <c r="CS16" s="184"/>
      <c r="CT16" s="179">
        <f t="shared" si="7"/>
        <v>130</v>
      </c>
      <c r="CU16" s="185" t="str">
        <f t="shared" si="7"/>
        <v>Mad Pépites</v>
      </c>
      <c r="CV16" s="581">
        <f t="shared" si="27"/>
        <v>0</v>
      </c>
      <c r="CW16" s="582"/>
      <c r="CX16" s="188">
        <f t="shared" si="17"/>
        <v>0</v>
      </c>
      <c r="CY16" s="186">
        <f t="shared" si="18"/>
        <v>0</v>
      </c>
      <c r="CZ16" s="187"/>
      <c r="DA16" s="29"/>
      <c r="DB16" s="29"/>
      <c r="DC16" s="179">
        <v>130</v>
      </c>
      <c r="DD16" s="180" t="str">
        <f t="shared" si="19"/>
        <v>Mad Pépites</v>
      </c>
      <c r="DE16" s="181">
        <f t="shared" si="19"/>
        <v>7.7</v>
      </c>
      <c r="DF16" s="182"/>
      <c r="DG16" s="183"/>
      <c r="DH16" s="183"/>
      <c r="DI16" s="183"/>
      <c r="DJ16" s="183"/>
      <c r="DK16" s="183"/>
      <c r="DL16" s="183"/>
      <c r="DM16" s="183"/>
      <c r="DN16" s="183"/>
      <c r="DO16" s="183"/>
      <c r="DP16" s="583" t="str">
        <f t="shared" si="8"/>
        <v>Mad Pépites</v>
      </c>
      <c r="DQ16" s="583"/>
      <c r="DR16" s="183"/>
      <c r="DS16" s="183"/>
      <c r="DT16" s="183"/>
      <c r="DU16" s="183"/>
      <c r="DV16" s="183"/>
      <c r="DW16" s="183"/>
      <c r="DX16" s="183"/>
      <c r="DY16" s="183"/>
      <c r="DZ16" s="183"/>
      <c r="EA16" s="184"/>
      <c r="EB16" s="179">
        <f t="shared" si="9"/>
        <v>130</v>
      </c>
      <c r="EC16" s="185" t="str">
        <f t="shared" si="9"/>
        <v>Mad Pépites</v>
      </c>
      <c r="ED16" s="581">
        <f t="shared" si="28"/>
        <v>0</v>
      </c>
      <c r="EE16" s="582"/>
      <c r="EF16" s="188">
        <f t="shared" si="20"/>
        <v>0</v>
      </c>
      <c r="EG16" s="186">
        <f t="shared" si="21"/>
        <v>0</v>
      </c>
      <c r="EH16" s="187"/>
      <c r="EI16" s="29"/>
      <c r="EK16" s="179">
        <v>130</v>
      </c>
      <c r="EL16" s="180" t="str">
        <f t="shared" si="22"/>
        <v>Mad Pépites</v>
      </c>
      <c r="EM16" s="181">
        <f t="shared" si="22"/>
        <v>7.7</v>
      </c>
      <c r="EN16" s="182"/>
      <c r="EO16" s="183"/>
      <c r="EP16" s="183"/>
      <c r="EQ16" s="183"/>
      <c r="ER16" s="183"/>
      <c r="ES16" s="183"/>
      <c r="ET16" s="183"/>
      <c r="EU16" s="183"/>
      <c r="EV16" s="183"/>
      <c r="EW16" s="183"/>
      <c r="EX16" s="583" t="str">
        <f t="shared" si="10"/>
        <v>Mad Pépites</v>
      </c>
      <c r="EY16" s="583"/>
      <c r="EZ16" s="183"/>
      <c r="FA16" s="183"/>
      <c r="FB16" s="183"/>
      <c r="FC16" s="183"/>
      <c r="FD16" s="183"/>
      <c r="FE16" s="183"/>
      <c r="FF16" s="183"/>
      <c r="FG16" s="183"/>
      <c r="FH16" s="183"/>
      <c r="FI16" s="184"/>
      <c r="FJ16" s="179">
        <f t="shared" si="11"/>
        <v>130</v>
      </c>
      <c r="FK16" s="185" t="str">
        <f t="shared" si="11"/>
        <v>Mad Pépites</v>
      </c>
      <c r="FL16" s="581">
        <f t="shared" si="29"/>
        <v>0</v>
      </c>
      <c r="FM16" s="582"/>
      <c r="FN16" s="188">
        <f t="shared" si="23"/>
        <v>0</v>
      </c>
      <c r="FO16" s="186">
        <f t="shared" si="24"/>
        <v>0</v>
      </c>
      <c r="FP16" s="187"/>
      <c r="FQ16" s="29"/>
      <c r="FR16" s="29"/>
    </row>
    <row r="17" spans="4:174" ht="24" customHeight="1" x14ac:dyDescent="0.25">
      <c r="D17" s="189">
        <v>200</v>
      </c>
      <c r="E17" s="190" t="s">
        <v>183</v>
      </c>
      <c r="F17" s="191">
        <v>9</v>
      </c>
      <c r="G17" s="192"/>
      <c r="H17" s="193"/>
      <c r="I17" s="193"/>
      <c r="J17" s="193"/>
      <c r="K17" s="193"/>
      <c r="L17" s="193"/>
      <c r="M17" s="193"/>
      <c r="N17" s="193"/>
      <c r="O17" s="193"/>
      <c r="P17" s="193"/>
      <c r="Q17" s="571" t="str">
        <f t="shared" si="0"/>
        <v>Financiers Amandes</v>
      </c>
      <c r="R17" s="571"/>
      <c r="S17" s="193"/>
      <c r="T17" s="193"/>
      <c r="U17" s="193"/>
      <c r="V17" s="193"/>
      <c r="W17" s="193"/>
      <c r="X17" s="193"/>
      <c r="Y17" s="193"/>
      <c r="Z17" s="193"/>
      <c r="AA17" s="193"/>
      <c r="AB17" s="194"/>
      <c r="AC17" s="189">
        <f t="shared" si="1"/>
        <v>200</v>
      </c>
      <c r="AD17" s="195" t="str">
        <f t="shared" si="1"/>
        <v>Financiers Amandes</v>
      </c>
      <c r="AE17" s="569">
        <f t="shared" si="25"/>
        <v>0</v>
      </c>
      <c r="AF17" s="570"/>
      <c r="AG17" s="196">
        <f t="shared" si="12"/>
        <v>0</v>
      </c>
      <c r="AH17" s="197"/>
      <c r="AI17" s="29"/>
      <c r="AJ17" s="29"/>
      <c r="AL17" s="198">
        <v>200</v>
      </c>
      <c r="AM17" s="199" t="str">
        <f t="shared" si="13"/>
        <v>Financiers Amandes</v>
      </c>
      <c r="AN17" s="200">
        <f t="shared" si="13"/>
        <v>9</v>
      </c>
      <c r="AO17" s="201"/>
      <c r="AP17" s="202"/>
      <c r="AQ17" s="202"/>
      <c r="AR17" s="202"/>
      <c r="AS17" s="202"/>
      <c r="AT17" s="202"/>
      <c r="AU17" s="202"/>
      <c r="AV17" s="202"/>
      <c r="AW17" s="202"/>
      <c r="AX17" s="202"/>
      <c r="AY17" s="584" t="str">
        <f t="shared" si="3"/>
        <v>Financiers Amandes</v>
      </c>
      <c r="AZ17" s="584"/>
      <c r="BA17" s="202"/>
      <c r="BB17" s="202"/>
      <c r="BC17" s="202"/>
      <c r="BD17" s="202"/>
      <c r="BE17" s="202"/>
      <c r="BF17" s="202"/>
      <c r="BG17" s="202"/>
      <c r="BH17" s="202"/>
      <c r="BI17" s="202"/>
      <c r="BJ17" s="203"/>
      <c r="BK17" s="198">
        <f t="shared" si="4"/>
        <v>200</v>
      </c>
      <c r="BL17" s="204" t="str">
        <f t="shared" si="4"/>
        <v>Financiers Amandes</v>
      </c>
      <c r="BM17" s="585">
        <f t="shared" si="26"/>
        <v>0</v>
      </c>
      <c r="BN17" s="586"/>
      <c r="BO17" s="205">
        <f t="shared" si="14"/>
        <v>0</v>
      </c>
      <c r="BP17" s="206">
        <f t="shared" si="15"/>
        <v>0</v>
      </c>
      <c r="BQ17" s="207"/>
      <c r="BR17" s="29"/>
      <c r="BS17" s="29"/>
      <c r="BT17" s="29"/>
      <c r="BU17" s="189">
        <v>200</v>
      </c>
      <c r="BV17" s="190" t="str">
        <f t="shared" si="16"/>
        <v>Financiers Amandes</v>
      </c>
      <c r="BW17" s="191">
        <f t="shared" si="16"/>
        <v>9</v>
      </c>
      <c r="BX17" s="192"/>
      <c r="BY17" s="193"/>
      <c r="BZ17" s="193"/>
      <c r="CA17" s="193"/>
      <c r="CB17" s="193"/>
      <c r="CC17" s="193"/>
      <c r="CD17" s="193"/>
      <c r="CE17" s="193"/>
      <c r="CF17" s="193"/>
      <c r="CG17" s="193"/>
      <c r="CH17" s="571" t="str">
        <f t="shared" si="6"/>
        <v>Financiers Amandes</v>
      </c>
      <c r="CI17" s="571"/>
      <c r="CJ17" s="193"/>
      <c r="CK17" s="193"/>
      <c r="CL17" s="193"/>
      <c r="CM17" s="193"/>
      <c r="CN17" s="193"/>
      <c r="CO17" s="193"/>
      <c r="CP17" s="193"/>
      <c r="CQ17" s="193"/>
      <c r="CR17" s="193"/>
      <c r="CS17" s="194"/>
      <c r="CT17" s="189">
        <f t="shared" si="7"/>
        <v>200</v>
      </c>
      <c r="CU17" s="195" t="str">
        <f t="shared" si="7"/>
        <v>Financiers Amandes</v>
      </c>
      <c r="CV17" s="569">
        <f t="shared" si="27"/>
        <v>0</v>
      </c>
      <c r="CW17" s="570"/>
      <c r="CX17" s="208">
        <f t="shared" si="17"/>
        <v>0</v>
      </c>
      <c r="CY17" s="196">
        <f t="shared" si="18"/>
        <v>0</v>
      </c>
      <c r="CZ17" s="209"/>
      <c r="DA17" s="29"/>
      <c r="DB17" s="29"/>
      <c r="DC17" s="189">
        <v>200</v>
      </c>
      <c r="DD17" s="190" t="str">
        <f t="shared" si="19"/>
        <v>Financiers Amandes</v>
      </c>
      <c r="DE17" s="191">
        <f t="shared" si="19"/>
        <v>9</v>
      </c>
      <c r="DF17" s="192"/>
      <c r="DG17" s="193"/>
      <c r="DH17" s="193"/>
      <c r="DI17" s="193"/>
      <c r="DJ17" s="193"/>
      <c r="DK17" s="193"/>
      <c r="DL17" s="193"/>
      <c r="DM17" s="193"/>
      <c r="DN17" s="193"/>
      <c r="DO17" s="193"/>
      <c r="DP17" s="571" t="str">
        <f t="shared" si="8"/>
        <v>Financiers Amandes</v>
      </c>
      <c r="DQ17" s="571"/>
      <c r="DR17" s="193"/>
      <c r="DS17" s="193"/>
      <c r="DT17" s="193"/>
      <c r="DU17" s="193"/>
      <c r="DV17" s="193"/>
      <c r="DW17" s="193"/>
      <c r="DX17" s="193"/>
      <c r="DY17" s="193"/>
      <c r="DZ17" s="193"/>
      <c r="EA17" s="194"/>
      <c r="EB17" s="189">
        <f t="shared" si="9"/>
        <v>200</v>
      </c>
      <c r="EC17" s="195" t="str">
        <f t="shared" si="9"/>
        <v>Financiers Amandes</v>
      </c>
      <c r="ED17" s="569">
        <f t="shared" si="28"/>
        <v>0</v>
      </c>
      <c r="EE17" s="570"/>
      <c r="EF17" s="208">
        <f t="shared" si="20"/>
        <v>0</v>
      </c>
      <c r="EG17" s="196">
        <f t="shared" si="21"/>
        <v>0</v>
      </c>
      <c r="EH17" s="209"/>
      <c r="EI17" s="29"/>
      <c r="EK17" s="189">
        <v>200</v>
      </c>
      <c r="EL17" s="190" t="str">
        <f t="shared" si="22"/>
        <v>Financiers Amandes</v>
      </c>
      <c r="EM17" s="191">
        <f t="shared" si="22"/>
        <v>9</v>
      </c>
      <c r="EN17" s="192"/>
      <c r="EO17" s="193"/>
      <c r="EP17" s="193"/>
      <c r="EQ17" s="193"/>
      <c r="ER17" s="193"/>
      <c r="ES17" s="193"/>
      <c r="ET17" s="193"/>
      <c r="EU17" s="193"/>
      <c r="EV17" s="193"/>
      <c r="EW17" s="193"/>
      <c r="EX17" s="571" t="str">
        <f t="shared" si="10"/>
        <v>Financiers Amandes</v>
      </c>
      <c r="EY17" s="571"/>
      <c r="EZ17" s="193"/>
      <c r="FA17" s="193"/>
      <c r="FB17" s="193"/>
      <c r="FC17" s="193"/>
      <c r="FD17" s="193"/>
      <c r="FE17" s="193"/>
      <c r="FF17" s="193"/>
      <c r="FG17" s="193"/>
      <c r="FH17" s="193"/>
      <c r="FI17" s="194"/>
      <c r="FJ17" s="189">
        <f t="shared" si="11"/>
        <v>200</v>
      </c>
      <c r="FK17" s="195" t="str">
        <f t="shared" si="11"/>
        <v>Financiers Amandes</v>
      </c>
      <c r="FL17" s="569">
        <f t="shared" si="29"/>
        <v>0</v>
      </c>
      <c r="FM17" s="570"/>
      <c r="FN17" s="208">
        <f t="shared" si="23"/>
        <v>0</v>
      </c>
      <c r="FO17" s="196">
        <f t="shared" si="24"/>
        <v>0</v>
      </c>
      <c r="FP17" s="209"/>
      <c r="FQ17" s="29"/>
      <c r="FR17" s="29"/>
    </row>
    <row r="18" spans="4:174" ht="24" customHeight="1" x14ac:dyDescent="0.25">
      <c r="D18" s="210">
        <v>210</v>
      </c>
      <c r="E18" s="211" t="s">
        <v>45</v>
      </c>
      <c r="F18" s="212">
        <v>9.1</v>
      </c>
      <c r="G18" s="213"/>
      <c r="H18" s="214"/>
      <c r="I18" s="214"/>
      <c r="J18" s="214"/>
      <c r="K18" s="214"/>
      <c r="L18" s="214"/>
      <c r="M18" s="214"/>
      <c r="N18" s="214"/>
      <c r="O18" s="214"/>
      <c r="P18" s="214"/>
      <c r="Q18" s="572" t="str">
        <f t="shared" si="0"/>
        <v>Fondants Citron</v>
      </c>
      <c r="R18" s="572"/>
      <c r="S18" s="214"/>
      <c r="T18" s="214"/>
      <c r="U18" s="214"/>
      <c r="V18" s="214"/>
      <c r="W18" s="214"/>
      <c r="X18" s="214"/>
      <c r="Y18" s="214"/>
      <c r="Z18" s="214"/>
      <c r="AA18" s="214"/>
      <c r="AB18" s="215"/>
      <c r="AC18" s="210">
        <f t="shared" si="1"/>
        <v>210</v>
      </c>
      <c r="AD18" s="216" t="str">
        <f t="shared" si="1"/>
        <v>Fondants Citron</v>
      </c>
      <c r="AE18" s="573">
        <f t="shared" si="25"/>
        <v>0</v>
      </c>
      <c r="AF18" s="574"/>
      <c r="AG18" s="217">
        <f t="shared" si="12"/>
        <v>0</v>
      </c>
      <c r="AH18" s="218"/>
      <c r="AI18" s="29"/>
      <c r="AJ18" s="29"/>
      <c r="AL18" s="219">
        <v>210</v>
      </c>
      <c r="AM18" s="220" t="str">
        <f t="shared" si="13"/>
        <v>Fondants Citron</v>
      </c>
      <c r="AN18" s="221">
        <f t="shared" si="13"/>
        <v>9.1</v>
      </c>
      <c r="AO18" s="222"/>
      <c r="AP18" s="223"/>
      <c r="AQ18" s="223"/>
      <c r="AR18" s="223"/>
      <c r="AS18" s="223"/>
      <c r="AT18" s="223"/>
      <c r="AU18" s="223"/>
      <c r="AV18" s="223"/>
      <c r="AW18" s="223"/>
      <c r="AX18" s="223"/>
      <c r="AY18" s="565" t="str">
        <f t="shared" si="3"/>
        <v>Fondants Citron</v>
      </c>
      <c r="AZ18" s="565"/>
      <c r="BA18" s="223"/>
      <c r="BB18" s="223"/>
      <c r="BC18" s="223"/>
      <c r="BD18" s="223"/>
      <c r="BE18" s="223"/>
      <c r="BF18" s="223"/>
      <c r="BG18" s="223"/>
      <c r="BH18" s="223"/>
      <c r="BI18" s="223"/>
      <c r="BJ18" s="224"/>
      <c r="BK18" s="219">
        <f t="shared" si="4"/>
        <v>210</v>
      </c>
      <c r="BL18" s="225" t="str">
        <f t="shared" si="4"/>
        <v>Fondants Citron</v>
      </c>
      <c r="BM18" s="563">
        <f t="shared" si="26"/>
        <v>0</v>
      </c>
      <c r="BN18" s="564"/>
      <c r="BO18" s="226">
        <f t="shared" si="14"/>
        <v>0</v>
      </c>
      <c r="BP18" s="227">
        <f t="shared" si="15"/>
        <v>0</v>
      </c>
      <c r="BQ18" s="228"/>
      <c r="BR18" s="29"/>
      <c r="BS18" s="29"/>
      <c r="BT18" s="29"/>
      <c r="BU18" s="219">
        <v>210</v>
      </c>
      <c r="BV18" s="220" t="str">
        <f t="shared" si="16"/>
        <v>Fondants Citron</v>
      </c>
      <c r="BW18" s="221">
        <f t="shared" si="16"/>
        <v>9.1</v>
      </c>
      <c r="BX18" s="222"/>
      <c r="BY18" s="223"/>
      <c r="BZ18" s="223"/>
      <c r="CA18" s="223"/>
      <c r="CB18" s="223"/>
      <c r="CC18" s="223"/>
      <c r="CD18" s="223"/>
      <c r="CE18" s="223"/>
      <c r="CF18" s="223"/>
      <c r="CG18" s="223"/>
      <c r="CH18" s="565" t="str">
        <f t="shared" si="6"/>
        <v>Fondants Citron</v>
      </c>
      <c r="CI18" s="565"/>
      <c r="CJ18" s="223"/>
      <c r="CK18" s="223"/>
      <c r="CL18" s="223"/>
      <c r="CM18" s="223"/>
      <c r="CN18" s="223"/>
      <c r="CO18" s="223"/>
      <c r="CP18" s="223"/>
      <c r="CQ18" s="223"/>
      <c r="CR18" s="223"/>
      <c r="CS18" s="224"/>
      <c r="CT18" s="219">
        <f t="shared" si="7"/>
        <v>210</v>
      </c>
      <c r="CU18" s="225" t="str">
        <f t="shared" si="7"/>
        <v>Fondants Citron</v>
      </c>
      <c r="CV18" s="563">
        <f t="shared" si="27"/>
        <v>0</v>
      </c>
      <c r="CW18" s="564"/>
      <c r="CX18" s="226">
        <f t="shared" si="17"/>
        <v>0</v>
      </c>
      <c r="CY18" s="227">
        <f t="shared" si="18"/>
        <v>0</v>
      </c>
      <c r="CZ18" s="228"/>
      <c r="DA18" s="29"/>
      <c r="DB18" s="29"/>
      <c r="DC18" s="219">
        <v>210</v>
      </c>
      <c r="DD18" s="220" t="str">
        <f t="shared" si="19"/>
        <v>Fondants Citron</v>
      </c>
      <c r="DE18" s="221">
        <f t="shared" si="19"/>
        <v>9.1</v>
      </c>
      <c r="DF18" s="222"/>
      <c r="DG18" s="223"/>
      <c r="DH18" s="223"/>
      <c r="DI18" s="223"/>
      <c r="DJ18" s="223"/>
      <c r="DK18" s="223"/>
      <c r="DL18" s="223"/>
      <c r="DM18" s="223"/>
      <c r="DN18" s="223"/>
      <c r="DO18" s="223"/>
      <c r="DP18" s="565" t="str">
        <f t="shared" si="8"/>
        <v>Fondants Citron</v>
      </c>
      <c r="DQ18" s="565"/>
      <c r="DR18" s="223"/>
      <c r="DS18" s="223"/>
      <c r="DT18" s="223"/>
      <c r="DU18" s="223"/>
      <c r="DV18" s="223"/>
      <c r="DW18" s="223"/>
      <c r="DX18" s="223"/>
      <c r="DY18" s="223"/>
      <c r="DZ18" s="223"/>
      <c r="EA18" s="224"/>
      <c r="EB18" s="219">
        <f t="shared" si="9"/>
        <v>210</v>
      </c>
      <c r="EC18" s="225" t="str">
        <f t="shared" si="9"/>
        <v>Fondants Citron</v>
      </c>
      <c r="ED18" s="563">
        <f t="shared" si="28"/>
        <v>0</v>
      </c>
      <c r="EE18" s="564"/>
      <c r="EF18" s="226">
        <f t="shared" si="20"/>
        <v>0</v>
      </c>
      <c r="EG18" s="227">
        <f t="shared" si="21"/>
        <v>0</v>
      </c>
      <c r="EH18" s="228"/>
      <c r="EI18" s="29"/>
      <c r="EK18" s="219">
        <v>210</v>
      </c>
      <c r="EL18" s="220" t="str">
        <f t="shared" si="22"/>
        <v>Fondants Citron</v>
      </c>
      <c r="EM18" s="221">
        <f t="shared" si="22"/>
        <v>9.1</v>
      </c>
      <c r="EN18" s="222"/>
      <c r="EO18" s="223"/>
      <c r="EP18" s="223"/>
      <c r="EQ18" s="223"/>
      <c r="ER18" s="223"/>
      <c r="ES18" s="223"/>
      <c r="ET18" s="223"/>
      <c r="EU18" s="223"/>
      <c r="EV18" s="223"/>
      <c r="EW18" s="223"/>
      <c r="EX18" s="565" t="str">
        <f t="shared" si="10"/>
        <v>Fondants Citron</v>
      </c>
      <c r="EY18" s="565"/>
      <c r="EZ18" s="223"/>
      <c r="FA18" s="223"/>
      <c r="FB18" s="223"/>
      <c r="FC18" s="223"/>
      <c r="FD18" s="223"/>
      <c r="FE18" s="223"/>
      <c r="FF18" s="223"/>
      <c r="FG18" s="223"/>
      <c r="FH18" s="223"/>
      <c r="FI18" s="224"/>
      <c r="FJ18" s="219">
        <f t="shared" si="11"/>
        <v>210</v>
      </c>
      <c r="FK18" s="225" t="str">
        <f t="shared" si="11"/>
        <v>Fondants Citron</v>
      </c>
      <c r="FL18" s="563">
        <f t="shared" si="29"/>
        <v>0</v>
      </c>
      <c r="FM18" s="564"/>
      <c r="FN18" s="226">
        <f t="shared" si="23"/>
        <v>0</v>
      </c>
      <c r="FO18" s="227">
        <f t="shared" si="24"/>
        <v>0</v>
      </c>
      <c r="FP18" s="228"/>
      <c r="FQ18" s="29"/>
      <c r="FR18" s="29"/>
    </row>
    <row r="19" spans="4:174" ht="24" customHeight="1" x14ac:dyDescent="0.25">
      <c r="D19" s="229">
        <v>220</v>
      </c>
      <c r="E19" s="169" t="s">
        <v>44</v>
      </c>
      <c r="F19" s="230">
        <v>9.1</v>
      </c>
      <c r="G19" s="231"/>
      <c r="H19" s="173"/>
      <c r="I19" s="173"/>
      <c r="J19" s="173"/>
      <c r="K19" s="173"/>
      <c r="L19" s="173"/>
      <c r="M19" s="173"/>
      <c r="N19" s="173"/>
      <c r="O19" s="173"/>
      <c r="P19" s="173"/>
      <c r="Q19" s="566" t="str">
        <f t="shared" si="0"/>
        <v>Moelleux Chocolat</v>
      </c>
      <c r="R19" s="566"/>
      <c r="S19" s="173"/>
      <c r="T19" s="173"/>
      <c r="U19" s="173"/>
      <c r="V19" s="173"/>
      <c r="W19" s="173"/>
      <c r="X19" s="173"/>
      <c r="Y19" s="173"/>
      <c r="Z19" s="173"/>
      <c r="AA19" s="173"/>
      <c r="AB19" s="232"/>
      <c r="AC19" s="229">
        <f t="shared" si="1"/>
        <v>220</v>
      </c>
      <c r="AD19" s="169" t="str">
        <f t="shared" si="1"/>
        <v>Moelleux Chocolat</v>
      </c>
      <c r="AE19" s="567">
        <f t="shared" si="25"/>
        <v>0</v>
      </c>
      <c r="AF19" s="568"/>
      <c r="AG19" s="233">
        <f t="shared" si="12"/>
        <v>0</v>
      </c>
      <c r="AH19" s="234"/>
      <c r="AI19" s="29"/>
      <c r="AJ19" s="29"/>
      <c r="AL19" s="168">
        <v>220</v>
      </c>
      <c r="AM19" s="235" t="str">
        <f t="shared" si="13"/>
        <v>Moelleux Chocolat</v>
      </c>
      <c r="AN19" s="170">
        <f t="shared" si="13"/>
        <v>9.1</v>
      </c>
      <c r="AO19" s="171"/>
      <c r="AP19" s="172"/>
      <c r="AQ19" s="172"/>
      <c r="AR19" s="172"/>
      <c r="AS19" s="172"/>
      <c r="AT19" s="172"/>
      <c r="AU19" s="172"/>
      <c r="AV19" s="172"/>
      <c r="AW19" s="172"/>
      <c r="AX19" s="172"/>
      <c r="AY19" s="562" t="str">
        <f t="shared" si="3"/>
        <v>Moelleux Chocolat</v>
      </c>
      <c r="AZ19" s="56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4"/>
      <c r="BK19" s="168">
        <f t="shared" si="4"/>
        <v>220</v>
      </c>
      <c r="BL19" s="235" t="str">
        <f t="shared" si="4"/>
        <v>Moelleux Chocolat</v>
      </c>
      <c r="BM19" s="560">
        <f t="shared" si="26"/>
        <v>0</v>
      </c>
      <c r="BN19" s="561"/>
      <c r="BO19" s="178">
        <f t="shared" si="14"/>
        <v>0</v>
      </c>
      <c r="BP19" s="176">
        <f t="shared" si="15"/>
        <v>0</v>
      </c>
      <c r="BQ19" s="31"/>
      <c r="BR19" s="29"/>
      <c r="BS19" s="29"/>
      <c r="BT19" s="29"/>
      <c r="BU19" s="168">
        <v>220</v>
      </c>
      <c r="BV19" s="235" t="str">
        <f t="shared" si="16"/>
        <v>Moelleux Chocolat</v>
      </c>
      <c r="BW19" s="170">
        <f t="shared" si="16"/>
        <v>9.1</v>
      </c>
      <c r="BX19" s="171"/>
      <c r="BY19" s="172"/>
      <c r="BZ19" s="172"/>
      <c r="CA19" s="172"/>
      <c r="CB19" s="172"/>
      <c r="CC19" s="172"/>
      <c r="CD19" s="172"/>
      <c r="CE19" s="172"/>
      <c r="CF19" s="172"/>
      <c r="CG19" s="172"/>
      <c r="CH19" s="562" t="str">
        <f t="shared" si="6"/>
        <v>Moelleux Chocolat</v>
      </c>
      <c r="CI19" s="56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4"/>
      <c r="CT19" s="168">
        <f t="shared" si="7"/>
        <v>220</v>
      </c>
      <c r="CU19" s="235" t="str">
        <f t="shared" si="7"/>
        <v>Moelleux Chocolat</v>
      </c>
      <c r="CV19" s="560">
        <f t="shared" si="27"/>
        <v>0</v>
      </c>
      <c r="CW19" s="561"/>
      <c r="CX19" s="178">
        <f t="shared" si="17"/>
        <v>0</v>
      </c>
      <c r="CY19" s="176">
        <f t="shared" si="18"/>
        <v>0</v>
      </c>
      <c r="CZ19" s="31"/>
      <c r="DA19" s="29"/>
      <c r="DB19" s="29"/>
      <c r="DC19" s="168">
        <v>220</v>
      </c>
      <c r="DD19" s="235" t="str">
        <f t="shared" si="19"/>
        <v>Moelleux Chocolat</v>
      </c>
      <c r="DE19" s="170">
        <f t="shared" si="19"/>
        <v>9.1</v>
      </c>
      <c r="DF19" s="171"/>
      <c r="DG19" s="172"/>
      <c r="DH19" s="172"/>
      <c r="DI19" s="172"/>
      <c r="DJ19" s="172"/>
      <c r="DK19" s="172"/>
      <c r="DL19" s="172"/>
      <c r="DM19" s="172"/>
      <c r="DN19" s="172"/>
      <c r="DO19" s="172"/>
      <c r="DP19" s="562" t="str">
        <f t="shared" si="8"/>
        <v>Moelleux Chocolat</v>
      </c>
      <c r="DQ19" s="56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4"/>
      <c r="EB19" s="168">
        <f t="shared" si="9"/>
        <v>220</v>
      </c>
      <c r="EC19" s="235" t="str">
        <f t="shared" si="9"/>
        <v>Moelleux Chocolat</v>
      </c>
      <c r="ED19" s="560">
        <f t="shared" si="28"/>
        <v>0</v>
      </c>
      <c r="EE19" s="561"/>
      <c r="EF19" s="178">
        <f t="shared" si="20"/>
        <v>0</v>
      </c>
      <c r="EG19" s="176">
        <f t="shared" si="21"/>
        <v>0</v>
      </c>
      <c r="EH19" s="31"/>
      <c r="EI19" s="29"/>
      <c r="EK19" s="168">
        <v>220</v>
      </c>
      <c r="EL19" s="235" t="str">
        <f t="shared" si="22"/>
        <v>Moelleux Chocolat</v>
      </c>
      <c r="EM19" s="170">
        <f t="shared" si="22"/>
        <v>9.1</v>
      </c>
      <c r="EN19" s="171"/>
      <c r="EO19" s="172"/>
      <c r="EP19" s="172"/>
      <c r="EQ19" s="172"/>
      <c r="ER19" s="172"/>
      <c r="ES19" s="172"/>
      <c r="ET19" s="172"/>
      <c r="EU19" s="172"/>
      <c r="EV19" s="172"/>
      <c r="EW19" s="172"/>
      <c r="EX19" s="562" t="str">
        <f t="shared" si="10"/>
        <v>Moelleux Chocolat</v>
      </c>
      <c r="EY19" s="562"/>
      <c r="EZ19" s="172"/>
      <c r="FA19" s="172"/>
      <c r="FB19" s="172"/>
      <c r="FC19" s="172"/>
      <c r="FD19" s="172"/>
      <c r="FE19" s="172"/>
      <c r="FF19" s="172"/>
      <c r="FG19" s="172"/>
      <c r="FH19" s="172"/>
      <c r="FI19" s="174"/>
      <c r="FJ19" s="168">
        <f t="shared" si="11"/>
        <v>220</v>
      </c>
      <c r="FK19" s="235" t="str">
        <f t="shared" si="11"/>
        <v>Moelleux Chocolat</v>
      </c>
      <c r="FL19" s="560">
        <f t="shared" si="29"/>
        <v>0</v>
      </c>
      <c r="FM19" s="561"/>
      <c r="FN19" s="178">
        <f t="shared" si="23"/>
        <v>0</v>
      </c>
      <c r="FO19" s="176">
        <f t="shared" si="24"/>
        <v>0</v>
      </c>
      <c r="FP19" s="31"/>
      <c r="FQ19" s="29"/>
      <c r="FR19" s="29"/>
    </row>
    <row r="20" spans="4:174" ht="24" customHeight="1" x14ac:dyDescent="0.25">
      <c r="D20" s="158">
        <v>230</v>
      </c>
      <c r="E20" s="159" t="s">
        <v>184</v>
      </c>
      <c r="F20" s="160">
        <v>9.3000000000000007</v>
      </c>
      <c r="G20" s="161"/>
      <c r="H20" s="162"/>
      <c r="I20" s="162"/>
      <c r="J20" s="162"/>
      <c r="K20" s="162"/>
      <c r="L20" s="162"/>
      <c r="M20" s="162"/>
      <c r="N20" s="162"/>
      <c r="O20" s="162"/>
      <c r="P20" s="162"/>
      <c r="Q20" s="543" t="str">
        <f t="shared" si="0"/>
        <v>Lingots Poire ChocoNoir</v>
      </c>
      <c r="R20" s="543"/>
      <c r="S20" s="162"/>
      <c r="T20" s="162"/>
      <c r="U20" s="162"/>
      <c r="V20" s="162"/>
      <c r="W20" s="162"/>
      <c r="X20" s="162"/>
      <c r="Y20" s="162"/>
      <c r="Z20" s="162"/>
      <c r="AA20" s="162"/>
      <c r="AB20" s="163"/>
      <c r="AC20" s="158">
        <f t="shared" si="1"/>
        <v>230</v>
      </c>
      <c r="AD20" s="164" t="str">
        <f t="shared" si="1"/>
        <v>Lingots Poire ChocoNoir</v>
      </c>
      <c r="AE20" s="547">
        <f t="shared" si="25"/>
        <v>0</v>
      </c>
      <c r="AF20" s="548"/>
      <c r="AG20" s="165">
        <f t="shared" si="12"/>
        <v>0</v>
      </c>
      <c r="AH20" s="166"/>
      <c r="AI20" s="29"/>
      <c r="AJ20" s="29"/>
      <c r="AL20" s="158">
        <v>230</v>
      </c>
      <c r="AM20" s="159" t="str">
        <f t="shared" si="13"/>
        <v>Lingots Poire ChocoNoir</v>
      </c>
      <c r="AN20" s="160">
        <f t="shared" si="13"/>
        <v>9.3000000000000007</v>
      </c>
      <c r="AO20" s="161"/>
      <c r="AP20" s="162"/>
      <c r="AQ20" s="162"/>
      <c r="AR20" s="162"/>
      <c r="AS20" s="162"/>
      <c r="AT20" s="162"/>
      <c r="AU20" s="162"/>
      <c r="AV20" s="162"/>
      <c r="AW20" s="162"/>
      <c r="AX20" s="162"/>
      <c r="AY20" s="543" t="str">
        <f t="shared" si="3"/>
        <v>Lingots Poire ChocoNoir</v>
      </c>
      <c r="AZ20" s="543"/>
      <c r="BA20" s="162"/>
      <c r="BB20" s="162"/>
      <c r="BC20" s="162"/>
      <c r="BD20" s="162"/>
      <c r="BE20" s="162"/>
      <c r="BF20" s="162"/>
      <c r="BG20" s="162"/>
      <c r="BH20" s="162"/>
      <c r="BI20" s="162"/>
      <c r="BJ20" s="163"/>
      <c r="BK20" s="158">
        <f t="shared" si="4"/>
        <v>230</v>
      </c>
      <c r="BL20" s="164" t="str">
        <f t="shared" si="4"/>
        <v>Lingots Poire ChocoNoir</v>
      </c>
      <c r="BM20" s="547">
        <f t="shared" si="26"/>
        <v>0</v>
      </c>
      <c r="BN20" s="548"/>
      <c r="BO20" s="167">
        <f t="shared" si="14"/>
        <v>0</v>
      </c>
      <c r="BP20" s="165">
        <f t="shared" si="15"/>
        <v>0</v>
      </c>
      <c r="BQ20" s="33"/>
      <c r="BR20" s="29"/>
      <c r="BS20" s="29"/>
      <c r="BT20" s="29"/>
      <c r="BU20" s="158">
        <v>230</v>
      </c>
      <c r="BV20" s="159" t="str">
        <f t="shared" si="16"/>
        <v>Lingots Poire ChocoNoir</v>
      </c>
      <c r="BW20" s="160">
        <f t="shared" si="16"/>
        <v>9.3000000000000007</v>
      </c>
      <c r="BX20" s="161"/>
      <c r="BY20" s="162"/>
      <c r="BZ20" s="162"/>
      <c r="CA20" s="162"/>
      <c r="CB20" s="162"/>
      <c r="CC20" s="162"/>
      <c r="CD20" s="162"/>
      <c r="CE20" s="162"/>
      <c r="CF20" s="162"/>
      <c r="CG20" s="162"/>
      <c r="CH20" s="543" t="str">
        <f t="shared" si="6"/>
        <v>Lingots Poire ChocoNoir</v>
      </c>
      <c r="CI20" s="543"/>
      <c r="CJ20" s="162"/>
      <c r="CK20" s="162"/>
      <c r="CL20" s="162"/>
      <c r="CM20" s="162"/>
      <c r="CN20" s="162"/>
      <c r="CO20" s="162"/>
      <c r="CP20" s="162"/>
      <c r="CQ20" s="162"/>
      <c r="CR20" s="162"/>
      <c r="CS20" s="163"/>
      <c r="CT20" s="158">
        <f t="shared" si="7"/>
        <v>230</v>
      </c>
      <c r="CU20" s="164" t="str">
        <f t="shared" si="7"/>
        <v>Lingots Poire ChocoNoir</v>
      </c>
      <c r="CV20" s="547">
        <f t="shared" si="27"/>
        <v>0</v>
      </c>
      <c r="CW20" s="548"/>
      <c r="CX20" s="167">
        <f t="shared" si="17"/>
        <v>0</v>
      </c>
      <c r="CY20" s="165">
        <f t="shared" si="18"/>
        <v>0</v>
      </c>
      <c r="CZ20" s="33"/>
      <c r="DA20" s="29"/>
      <c r="DB20" s="29"/>
      <c r="DC20" s="158">
        <v>230</v>
      </c>
      <c r="DD20" s="159" t="str">
        <f t="shared" si="19"/>
        <v>Lingots Poire ChocoNoir</v>
      </c>
      <c r="DE20" s="160">
        <f t="shared" si="19"/>
        <v>9.3000000000000007</v>
      </c>
      <c r="DF20" s="161"/>
      <c r="DG20" s="162"/>
      <c r="DH20" s="162"/>
      <c r="DI20" s="162"/>
      <c r="DJ20" s="162"/>
      <c r="DK20" s="162"/>
      <c r="DL20" s="162"/>
      <c r="DM20" s="162"/>
      <c r="DN20" s="162"/>
      <c r="DO20" s="162"/>
      <c r="DP20" s="543" t="str">
        <f t="shared" si="8"/>
        <v>Lingots Poire ChocoNoir</v>
      </c>
      <c r="DQ20" s="543"/>
      <c r="DR20" s="162"/>
      <c r="DS20" s="162"/>
      <c r="DT20" s="162"/>
      <c r="DU20" s="162"/>
      <c r="DV20" s="162"/>
      <c r="DW20" s="162"/>
      <c r="DX20" s="162"/>
      <c r="DY20" s="162"/>
      <c r="DZ20" s="162"/>
      <c r="EA20" s="163"/>
      <c r="EB20" s="158">
        <f t="shared" si="9"/>
        <v>230</v>
      </c>
      <c r="EC20" s="164" t="str">
        <f t="shared" si="9"/>
        <v>Lingots Poire ChocoNoir</v>
      </c>
      <c r="ED20" s="547">
        <f t="shared" si="28"/>
        <v>0</v>
      </c>
      <c r="EE20" s="548"/>
      <c r="EF20" s="167">
        <f t="shared" si="20"/>
        <v>0</v>
      </c>
      <c r="EG20" s="165">
        <f t="shared" si="21"/>
        <v>0</v>
      </c>
      <c r="EH20" s="33"/>
      <c r="EI20" s="29"/>
      <c r="EK20" s="158">
        <v>230</v>
      </c>
      <c r="EL20" s="159" t="str">
        <f t="shared" si="22"/>
        <v>Lingots Poire ChocoNoir</v>
      </c>
      <c r="EM20" s="160">
        <f t="shared" si="22"/>
        <v>9.3000000000000007</v>
      </c>
      <c r="EN20" s="161"/>
      <c r="EO20" s="162"/>
      <c r="EP20" s="162"/>
      <c r="EQ20" s="162"/>
      <c r="ER20" s="162"/>
      <c r="ES20" s="162"/>
      <c r="ET20" s="162"/>
      <c r="EU20" s="162"/>
      <c r="EV20" s="162"/>
      <c r="EW20" s="162"/>
      <c r="EX20" s="543" t="str">
        <f t="shared" si="10"/>
        <v>Lingots Poire ChocoNoir</v>
      </c>
      <c r="EY20" s="543"/>
      <c r="EZ20" s="162"/>
      <c r="FA20" s="162"/>
      <c r="FB20" s="162"/>
      <c r="FC20" s="162"/>
      <c r="FD20" s="162"/>
      <c r="FE20" s="162"/>
      <c r="FF20" s="162"/>
      <c r="FG20" s="162"/>
      <c r="FH20" s="162"/>
      <c r="FI20" s="163"/>
      <c r="FJ20" s="158">
        <f t="shared" si="11"/>
        <v>230</v>
      </c>
      <c r="FK20" s="164" t="str">
        <f t="shared" si="11"/>
        <v>Lingots Poire ChocoNoir</v>
      </c>
      <c r="FL20" s="547">
        <f t="shared" si="29"/>
        <v>0</v>
      </c>
      <c r="FM20" s="548"/>
      <c r="FN20" s="167">
        <f t="shared" si="23"/>
        <v>0</v>
      </c>
      <c r="FO20" s="165">
        <f t="shared" si="24"/>
        <v>0</v>
      </c>
      <c r="FP20" s="33"/>
      <c r="FQ20" s="29"/>
      <c r="FR20" s="29"/>
    </row>
    <row r="21" spans="4:174" ht="24" customHeight="1" x14ac:dyDescent="0.25">
      <c r="D21" s="168">
        <v>240</v>
      </c>
      <c r="E21" s="235" t="s">
        <v>185</v>
      </c>
      <c r="F21" s="170">
        <v>8.8000000000000007</v>
      </c>
      <c r="G21" s="171"/>
      <c r="H21" s="172"/>
      <c r="I21" s="172"/>
      <c r="J21" s="172"/>
      <c r="K21" s="172"/>
      <c r="L21" s="172"/>
      <c r="M21" s="172"/>
      <c r="N21" s="172"/>
      <c r="O21" s="172"/>
      <c r="P21" s="172"/>
      <c r="Q21" s="562" t="str">
        <f t="shared" si="0"/>
        <v>Génois</v>
      </c>
      <c r="R21" s="562"/>
      <c r="S21" s="172"/>
      <c r="T21" s="172"/>
      <c r="U21" s="172"/>
      <c r="V21" s="172"/>
      <c r="W21" s="172"/>
      <c r="X21" s="172"/>
      <c r="Y21" s="172"/>
      <c r="Z21" s="172"/>
      <c r="AA21" s="172"/>
      <c r="AB21" s="174"/>
      <c r="AC21" s="168">
        <f t="shared" si="1"/>
        <v>240</v>
      </c>
      <c r="AD21" s="236" t="str">
        <f t="shared" si="1"/>
        <v>Génois</v>
      </c>
      <c r="AE21" s="560">
        <f t="shared" si="25"/>
        <v>0</v>
      </c>
      <c r="AF21" s="561"/>
      <c r="AG21" s="176">
        <f t="shared" si="12"/>
        <v>0</v>
      </c>
      <c r="AH21" s="177"/>
      <c r="AI21" s="29"/>
      <c r="AJ21" s="29"/>
      <c r="AL21" s="168">
        <v>240</v>
      </c>
      <c r="AM21" s="235" t="str">
        <f t="shared" si="13"/>
        <v>Génois</v>
      </c>
      <c r="AN21" s="170">
        <f t="shared" si="13"/>
        <v>8.8000000000000007</v>
      </c>
      <c r="AO21" s="171"/>
      <c r="AP21" s="172"/>
      <c r="AQ21" s="172"/>
      <c r="AR21" s="172"/>
      <c r="AS21" s="172"/>
      <c r="AT21" s="172"/>
      <c r="AU21" s="172"/>
      <c r="AV21" s="172"/>
      <c r="AW21" s="172"/>
      <c r="AX21" s="172"/>
      <c r="AY21" s="562" t="str">
        <f t="shared" si="3"/>
        <v>Génois</v>
      </c>
      <c r="AZ21" s="56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4"/>
      <c r="BK21" s="168">
        <f t="shared" si="4"/>
        <v>240</v>
      </c>
      <c r="BL21" s="236" t="str">
        <f t="shared" si="4"/>
        <v>Génois</v>
      </c>
      <c r="BM21" s="560">
        <f t="shared" si="26"/>
        <v>0</v>
      </c>
      <c r="BN21" s="561"/>
      <c r="BO21" s="178">
        <f t="shared" si="14"/>
        <v>0</v>
      </c>
      <c r="BP21" s="176">
        <f t="shared" si="15"/>
        <v>0</v>
      </c>
      <c r="BQ21" s="31"/>
      <c r="BR21" s="29"/>
      <c r="BS21" s="29"/>
      <c r="BT21" s="29"/>
      <c r="BU21" s="168">
        <v>240</v>
      </c>
      <c r="BV21" s="235" t="str">
        <f t="shared" si="16"/>
        <v>Génois</v>
      </c>
      <c r="BW21" s="170">
        <f t="shared" si="16"/>
        <v>8.8000000000000007</v>
      </c>
      <c r="BX21" s="171"/>
      <c r="BY21" s="172"/>
      <c r="BZ21" s="172"/>
      <c r="CA21" s="172"/>
      <c r="CB21" s="172"/>
      <c r="CC21" s="172"/>
      <c r="CD21" s="172"/>
      <c r="CE21" s="172"/>
      <c r="CF21" s="172"/>
      <c r="CG21" s="172"/>
      <c r="CH21" s="562" t="str">
        <f t="shared" si="6"/>
        <v>Génois</v>
      </c>
      <c r="CI21" s="56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4"/>
      <c r="CT21" s="168">
        <f t="shared" si="7"/>
        <v>240</v>
      </c>
      <c r="CU21" s="236" t="str">
        <f t="shared" si="7"/>
        <v>Génois</v>
      </c>
      <c r="CV21" s="560">
        <f t="shared" si="27"/>
        <v>0</v>
      </c>
      <c r="CW21" s="561"/>
      <c r="CX21" s="178">
        <f t="shared" si="17"/>
        <v>0</v>
      </c>
      <c r="CY21" s="176">
        <f t="shared" si="18"/>
        <v>0</v>
      </c>
      <c r="CZ21" s="31"/>
      <c r="DA21" s="29"/>
      <c r="DB21" s="29"/>
      <c r="DC21" s="168">
        <v>240</v>
      </c>
      <c r="DD21" s="235" t="str">
        <f t="shared" si="19"/>
        <v>Génois</v>
      </c>
      <c r="DE21" s="170">
        <f t="shared" si="19"/>
        <v>8.8000000000000007</v>
      </c>
      <c r="DF21" s="171"/>
      <c r="DG21" s="172"/>
      <c r="DH21" s="172"/>
      <c r="DI21" s="172"/>
      <c r="DJ21" s="172"/>
      <c r="DK21" s="172"/>
      <c r="DL21" s="172"/>
      <c r="DM21" s="172"/>
      <c r="DN21" s="172"/>
      <c r="DO21" s="172"/>
      <c r="DP21" s="562" t="str">
        <f t="shared" si="8"/>
        <v>Génois</v>
      </c>
      <c r="DQ21" s="56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4"/>
      <c r="EB21" s="168">
        <f t="shared" si="9"/>
        <v>240</v>
      </c>
      <c r="EC21" s="236" t="str">
        <f t="shared" si="9"/>
        <v>Génois</v>
      </c>
      <c r="ED21" s="560">
        <f t="shared" si="28"/>
        <v>0</v>
      </c>
      <c r="EE21" s="561"/>
      <c r="EF21" s="178">
        <f t="shared" si="20"/>
        <v>0</v>
      </c>
      <c r="EG21" s="176">
        <f t="shared" si="21"/>
        <v>0</v>
      </c>
      <c r="EH21" s="31"/>
      <c r="EI21" s="29"/>
      <c r="EK21" s="168">
        <v>240</v>
      </c>
      <c r="EL21" s="235" t="str">
        <f t="shared" si="22"/>
        <v>Génois</v>
      </c>
      <c r="EM21" s="170">
        <f t="shared" si="22"/>
        <v>8.8000000000000007</v>
      </c>
      <c r="EN21" s="171"/>
      <c r="EO21" s="172"/>
      <c r="EP21" s="172"/>
      <c r="EQ21" s="172"/>
      <c r="ER21" s="172"/>
      <c r="ES21" s="172"/>
      <c r="ET21" s="172"/>
      <c r="EU21" s="172"/>
      <c r="EV21" s="172"/>
      <c r="EW21" s="172"/>
      <c r="EX21" s="562" t="str">
        <f t="shared" si="10"/>
        <v>Génois</v>
      </c>
      <c r="EY21" s="562"/>
      <c r="EZ21" s="172"/>
      <c r="FA21" s="172"/>
      <c r="FB21" s="172"/>
      <c r="FC21" s="172"/>
      <c r="FD21" s="172"/>
      <c r="FE21" s="172"/>
      <c r="FF21" s="172"/>
      <c r="FG21" s="172"/>
      <c r="FH21" s="172"/>
      <c r="FI21" s="174"/>
      <c r="FJ21" s="168">
        <f t="shared" si="11"/>
        <v>240</v>
      </c>
      <c r="FK21" s="236" t="str">
        <f t="shared" si="11"/>
        <v>Génois</v>
      </c>
      <c r="FL21" s="560">
        <f t="shared" si="29"/>
        <v>0</v>
      </c>
      <c r="FM21" s="561"/>
      <c r="FN21" s="178">
        <f t="shared" si="23"/>
        <v>0</v>
      </c>
      <c r="FO21" s="176">
        <f t="shared" si="24"/>
        <v>0</v>
      </c>
      <c r="FP21" s="31"/>
      <c r="FQ21" s="29"/>
      <c r="FR21" s="29"/>
    </row>
    <row r="22" spans="4:174" ht="24" customHeight="1" x14ac:dyDescent="0.25">
      <c r="D22" s="237">
        <v>250</v>
      </c>
      <c r="E22" s="238" t="s">
        <v>186</v>
      </c>
      <c r="F22" s="239">
        <v>7.1</v>
      </c>
      <c r="G22" s="240"/>
      <c r="H22" s="241"/>
      <c r="I22" s="241"/>
      <c r="J22" s="241"/>
      <c r="K22" s="241"/>
      <c r="L22" s="241"/>
      <c r="M22" s="241"/>
      <c r="N22" s="241"/>
      <c r="O22" s="241"/>
      <c r="P22" s="241"/>
      <c r="Q22" s="577" t="str">
        <f t="shared" si="0"/>
        <v>Cakes Fruits</v>
      </c>
      <c r="R22" s="577"/>
      <c r="S22" s="241"/>
      <c r="T22" s="241"/>
      <c r="U22" s="241"/>
      <c r="V22" s="241"/>
      <c r="W22" s="241"/>
      <c r="X22" s="241"/>
      <c r="Y22" s="241"/>
      <c r="Z22" s="241"/>
      <c r="AA22" s="241"/>
      <c r="AB22" s="242"/>
      <c r="AC22" s="237">
        <f t="shared" si="1"/>
        <v>250</v>
      </c>
      <c r="AD22" s="243" t="str">
        <f t="shared" si="1"/>
        <v>Cakes Fruits</v>
      </c>
      <c r="AE22" s="575">
        <f t="shared" si="25"/>
        <v>0</v>
      </c>
      <c r="AF22" s="576"/>
      <c r="AG22" s="244">
        <f t="shared" si="12"/>
        <v>0</v>
      </c>
      <c r="AH22" s="245"/>
      <c r="AI22" s="29"/>
      <c r="AJ22" s="29"/>
      <c r="AL22" s="237">
        <v>250</v>
      </c>
      <c r="AM22" s="238" t="str">
        <f t="shared" si="13"/>
        <v>Cakes Fruits</v>
      </c>
      <c r="AN22" s="239">
        <f t="shared" si="13"/>
        <v>7.1</v>
      </c>
      <c r="AO22" s="240"/>
      <c r="AP22" s="241"/>
      <c r="AQ22" s="241"/>
      <c r="AR22" s="241"/>
      <c r="AS22" s="241"/>
      <c r="AT22" s="241"/>
      <c r="AU22" s="241"/>
      <c r="AV22" s="241"/>
      <c r="AW22" s="241"/>
      <c r="AX22" s="241"/>
      <c r="AY22" s="577" t="str">
        <f t="shared" si="3"/>
        <v>Cakes Fruits</v>
      </c>
      <c r="AZ22" s="577"/>
      <c r="BA22" s="241"/>
      <c r="BB22" s="241"/>
      <c r="BC22" s="241"/>
      <c r="BD22" s="241"/>
      <c r="BE22" s="241"/>
      <c r="BF22" s="241"/>
      <c r="BG22" s="241"/>
      <c r="BH22" s="241"/>
      <c r="BI22" s="241"/>
      <c r="BJ22" s="242"/>
      <c r="BK22" s="237">
        <f t="shared" si="4"/>
        <v>250</v>
      </c>
      <c r="BL22" s="243" t="str">
        <f t="shared" si="4"/>
        <v>Cakes Fruits</v>
      </c>
      <c r="BM22" s="575">
        <f t="shared" si="26"/>
        <v>0</v>
      </c>
      <c r="BN22" s="576"/>
      <c r="BO22" s="246">
        <f t="shared" si="14"/>
        <v>0</v>
      </c>
      <c r="BP22" s="244">
        <f t="shared" si="15"/>
        <v>0</v>
      </c>
      <c r="BQ22" s="247"/>
      <c r="BR22" s="29"/>
      <c r="BS22" s="29"/>
      <c r="BT22" s="29"/>
      <c r="BU22" s="237">
        <v>250</v>
      </c>
      <c r="BV22" s="238" t="str">
        <f t="shared" si="16"/>
        <v>Cakes Fruits</v>
      </c>
      <c r="BW22" s="239">
        <f t="shared" si="16"/>
        <v>7.1</v>
      </c>
      <c r="BX22" s="240"/>
      <c r="BY22" s="241"/>
      <c r="BZ22" s="241"/>
      <c r="CA22" s="241"/>
      <c r="CB22" s="241"/>
      <c r="CC22" s="241"/>
      <c r="CD22" s="241"/>
      <c r="CE22" s="241"/>
      <c r="CF22" s="241"/>
      <c r="CG22" s="241"/>
      <c r="CH22" s="577" t="str">
        <f t="shared" si="6"/>
        <v>Cakes Fruits</v>
      </c>
      <c r="CI22" s="577"/>
      <c r="CJ22" s="241"/>
      <c r="CK22" s="241"/>
      <c r="CL22" s="241"/>
      <c r="CM22" s="241"/>
      <c r="CN22" s="241"/>
      <c r="CO22" s="241"/>
      <c r="CP22" s="241"/>
      <c r="CQ22" s="241"/>
      <c r="CR22" s="241"/>
      <c r="CS22" s="242"/>
      <c r="CT22" s="237">
        <f t="shared" si="7"/>
        <v>250</v>
      </c>
      <c r="CU22" s="243" t="str">
        <f t="shared" si="7"/>
        <v>Cakes Fruits</v>
      </c>
      <c r="CV22" s="575">
        <f t="shared" si="27"/>
        <v>0</v>
      </c>
      <c r="CW22" s="576"/>
      <c r="CX22" s="246">
        <f t="shared" si="17"/>
        <v>0</v>
      </c>
      <c r="CY22" s="244">
        <f t="shared" si="18"/>
        <v>0</v>
      </c>
      <c r="CZ22" s="247"/>
      <c r="DA22" s="29"/>
      <c r="DB22" s="29"/>
      <c r="DC22" s="237">
        <v>250</v>
      </c>
      <c r="DD22" s="238" t="str">
        <f t="shared" si="19"/>
        <v>Cakes Fruits</v>
      </c>
      <c r="DE22" s="239">
        <f t="shared" si="19"/>
        <v>7.1</v>
      </c>
      <c r="DF22" s="240"/>
      <c r="DG22" s="241"/>
      <c r="DH22" s="241"/>
      <c r="DI22" s="241"/>
      <c r="DJ22" s="241"/>
      <c r="DK22" s="241"/>
      <c r="DL22" s="241"/>
      <c r="DM22" s="241"/>
      <c r="DN22" s="241"/>
      <c r="DO22" s="241"/>
      <c r="DP22" s="577" t="str">
        <f t="shared" si="8"/>
        <v>Cakes Fruits</v>
      </c>
      <c r="DQ22" s="577"/>
      <c r="DR22" s="241"/>
      <c r="DS22" s="241"/>
      <c r="DT22" s="241"/>
      <c r="DU22" s="241"/>
      <c r="DV22" s="241"/>
      <c r="DW22" s="241"/>
      <c r="DX22" s="241"/>
      <c r="DY22" s="241"/>
      <c r="DZ22" s="241"/>
      <c r="EA22" s="242"/>
      <c r="EB22" s="237">
        <f t="shared" si="9"/>
        <v>250</v>
      </c>
      <c r="EC22" s="243" t="str">
        <f t="shared" si="9"/>
        <v>Cakes Fruits</v>
      </c>
      <c r="ED22" s="575">
        <f t="shared" si="28"/>
        <v>0</v>
      </c>
      <c r="EE22" s="576"/>
      <c r="EF22" s="246">
        <f t="shared" si="20"/>
        <v>0</v>
      </c>
      <c r="EG22" s="244">
        <f t="shared" si="21"/>
        <v>0</v>
      </c>
      <c r="EH22" s="247"/>
      <c r="EI22" s="29"/>
      <c r="EK22" s="237">
        <v>250</v>
      </c>
      <c r="EL22" s="238" t="str">
        <f t="shared" si="22"/>
        <v>Cakes Fruits</v>
      </c>
      <c r="EM22" s="239">
        <f t="shared" si="22"/>
        <v>7.1</v>
      </c>
      <c r="EN22" s="240"/>
      <c r="EO22" s="241"/>
      <c r="EP22" s="241"/>
      <c r="EQ22" s="241"/>
      <c r="ER22" s="241"/>
      <c r="ES22" s="241"/>
      <c r="ET22" s="241"/>
      <c r="EU22" s="241"/>
      <c r="EV22" s="241"/>
      <c r="EW22" s="241"/>
      <c r="EX22" s="577" t="str">
        <f t="shared" si="10"/>
        <v>Cakes Fruits</v>
      </c>
      <c r="EY22" s="577"/>
      <c r="EZ22" s="241"/>
      <c r="FA22" s="241"/>
      <c r="FB22" s="241"/>
      <c r="FC22" s="241"/>
      <c r="FD22" s="241"/>
      <c r="FE22" s="241"/>
      <c r="FF22" s="241"/>
      <c r="FG22" s="241"/>
      <c r="FH22" s="241"/>
      <c r="FI22" s="242"/>
      <c r="FJ22" s="237">
        <f t="shared" si="11"/>
        <v>250</v>
      </c>
      <c r="FK22" s="243" t="str">
        <f t="shared" si="11"/>
        <v>Cakes Fruits</v>
      </c>
      <c r="FL22" s="575">
        <f t="shared" si="29"/>
        <v>0</v>
      </c>
      <c r="FM22" s="576"/>
      <c r="FN22" s="246">
        <f t="shared" si="23"/>
        <v>0</v>
      </c>
      <c r="FO22" s="244">
        <f t="shared" si="24"/>
        <v>0</v>
      </c>
      <c r="FP22" s="247"/>
      <c r="FQ22" s="29"/>
      <c r="FR22" s="29"/>
    </row>
    <row r="23" spans="4:174" ht="24" customHeight="1" x14ac:dyDescent="0.25">
      <c r="D23" s="248">
        <v>300</v>
      </c>
      <c r="E23" s="249" t="s">
        <v>187</v>
      </c>
      <c r="F23" s="250">
        <v>7.4</v>
      </c>
      <c r="G23" s="251"/>
      <c r="H23" s="252"/>
      <c r="I23" s="252"/>
      <c r="J23" s="252"/>
      <c r="K23" s="252"/>
      <c r="L23" s="252"/>
      <c r="M23" s="252"/>
      <c r="N23" s="252"/>
      <c r="O23" s="252"/>
      <c r="P23" s="252"/>
      <c r="Q23" s="578" t="str">
        <f t="shared" si="0"/>
        <v>Bijou Fraise</v>
      </c>
      <c r="R23" s="578"/>
      <c r="S23" s="252"/>
      <c r="T23" s="252"/>
      <c r="U23" s="252"/>
      <c r="V23" s="252"/>
      <c r="W23" s="252"/>
      <c r="X23" s="252"/>
      <c r="Y23" s="252"/>
      <c r="Z23" s="252"/>
      <c r="AA23" s="252"/>
      <c r="AB23" s="253"/>
      <c r="AC23" s="248">
        <f t="shared" si="1"/>
        <v>300</v>
      </c>
      <c r="AD23" s="254" t="str">
        <f t="shared" si="1"/>
        <v>Bijou Fraise</v>
      </c>
      <c r="AE23" s="579">
        <f t="shared" si="25"/>
        <v>0</v>
      </c>
      <c r="AF23" s="580"/>
      <c r="AG23" s="255">
        <f t="shared" si="12"/>
        <v>0</v>
      </c>
      <c r="AH23" s="256"/>
      <c r="AI23" s="29"/>
      <c r="AJ23" s="29"/>
      <c r="AL23" s="248">
        <v>300</v>
      </c>
      <c r="AM23" s="249" t="str">
        <f t="shared" si="13"/>
        <v>Bijou Fraise</v>
      </c>
      <c r="AN23" s="250">
        <f t="shared" si="13"/>
        <v>7.4</v>
      </c>
      <c r="AO23" s="251"/>
      <c r="AP23" s="252"/>
      <c r="AQ23" s="252"/>
      <c r="AR23" s="252"/>
      <c r="AS23" s="252"/>
      <c r="AT23" s="252"/>
      <c r="AU23" s="252"/>
      <c r="AV23" s="252"/>
      <c r="AW23" s="252"/>
      <c r="AX23" s="252"/>
      <c r="AY23" s="578" t="str">
        <f t="shared" si="3"/>
        <v>Bijou Fraise</v>
      </c>
      <c r="AZ23" s="578"/>
      <c r="BA23" s="252"/>
      <c r="BB23" s="252"/>
      <c r="BC23" s="252"/>
      <c r="BD23" s="252"/>
      <c r="BE23" s="252"/>
      <c r="BF23" s="252"/>
      <c r="BG23" s="252"/>
      <c r="BH23" s="252"/>
      <c r="BI23" s="252"/>
      <c r="BJ23" s="253"/>
      <c r="BK23" s="248">
        <f t="shared" si="4"/>
        <v>300</v>
      </c>
      <c r="BL23" s="254" t="str">
        <f t="shared" si="4"/>
        <v>Bijou Fraise</v>
      </c>
      <c r="BM23" s="579">
        <f t="shared" si="26"/>
        <v>0</v>
      </c>
      <c r="BN23" s="580"/>
      <c r="BO23" s="257">
        <f t="shared" si="14"/>
        <v>0</v>
      </c>
      <c r="BP23" s="255">
        <f t="shared" si="15"/>
        <v>0</v>
      </c>
      <c r="BQ23" s="258"/>
      <c r="BR23" s="29"/>
      <c r="BS23" s="29"/>
      <c r="BT23" s="29"/>
      <c r="BU23" s="229">
        <v>300</v>
      </c>
      <c r="BV23" s="169" t="str">
        <f t="shared" si="16"/>
        <v>Bijou Fraise</v>
      </c>
      <c r="BW23" s="230">
        <f t="shared" si="16"/>
        <v>7.4</v>
      </c>
      <c r="BX23" s="231"/>
      <c r="BY23" s="173"/>
      <c r="BZ23" s="173"/>
      <c r="CA23" s="173"/>
      <c r="CB23" s="173"/>
      <c r="CC23" s="173"/>
      <c r="CD23" s="173"/>
      <c r="CE23" s="173"/>
      <c r="CF23" s="173"/>
      <c r="CG23" s="173"/>
      <c r="CH23" s="566" t="str">
        <f t="shared" si="6"/>
        <v>Bijou Fraise</v>
      </c>
      <c r="CI23" s="566"/>
      <c r="CJ23" s="173"/>
      <c r="CK23" s="173"/>
      <c r="CL23" s="173"/>
      <c r="CM23" s="173"/>
      <c r="CN23" s="173"/>
      <c r="CO23" s="173"/>
      <c r="CP23" s="173"/>
      <c r="CQ23" s="173"/>
      <c r="CR23" s="173"/>
      <c r="CS23" s="232"/>
      <c r="CT23" s="229">
        <f t="shared" si="7"/>
        <v>300</v>
      </c>
      <c r="CU23" s="175" t="str">
        <f t="shared" si="7"/>
        <v>Bijou Fraise</v>
      </c>
      <c r="CV23" s="567">
        <f t="shared" si="27"/>
        <v>0</v>
      </c>
      <c r="CW23" s="568"/>
      <c r="CX23" s="259">
        <f t="shared" si="17"/>
        <v>0</v>
      </c>
      <c r="CY23" s="233">
        <f t="shared" si="18"/>
        <v>0</v>
      </c>
      <c r="CZ23" s="260"/>
      <c r="DA23" s="29"/>
      <c r="DB23" s="29"/>
      <c r="DC23" s="229">
        <v>300</v>
      </c>
      <c r="DD23" s="169" t="str">
        <f t="shared" si="19"/>
        <v>Bijou Fraise</v>
      </c>
      <c r="DE23" s="230">
        <f t="shared" si="19"/>
        <v>7.4</v>
      </c>
      <c r="DF23" s="231"/>
      <c r="DG23" s="173"/>
      <c r="DH23" s="173"/>
      <c r="DI23" s="173"/>
      <c r="DJ23" s="173"/>
      <c r="DK23" s="173"/>
      <c r="DL23" s="173"/>
      <c r="DM23" s="173"/>
      <c r="DN23" s="173"/>
      <c r="DO23" s="173"/>
      <c r="DP23" s="566" t="str">
        <f t="shared" si="8"/>
        <v>Bijou Fraise</v>
      </c>
      <c r="DQ23" s="566"/>
      <c r="DR23" s="173"/>
      <c r="DS23" s="173"/>
      <c r="DT23" s="173"/>
      <c r="DU23" s="173"/>
      <c r="DV23" s="173"/>
      <c r="DW23" s="173"/>
      <c r="DX23" s="173"/>
      <c r="DY23" s="173"/>
      <c r="DZ23" s="173"/>
      <c r="EA23" s="232"/>
      <c r="EB23" s="229">
        <f t="shared" si="9"/>
        <v>300</v>
      </c>
      <c r="EC23" s="175" t="str">
        <f t="shared" si="9"/>
        <v>Bijou Fraise</v>
      </c>
      <c r="ED23" s="567">
        <f t="shared" si="28"/>
        <v>0</v>
      </c>
      <c r="EE23" s="568"/>
      <c r="EF23" s="259">
        <f t="shared" si="20"/>
        <v>0</v>
      </c>
      <c r="EG23" s="233">
        <f t="shared" si="21"/>
        <v>0</v>
      </c>
      <c r="EH23" s="260"/>
      <c r="EI23" s="29"/>
      <c r="EK23" s="229">
        <v>300</v>
      </c>
      <c r="EL23" s="169" t="str">
        <f t="shared" si="22"/>
        <v>Bijou Fraise</v>
      </c>
      <c r="EM23" s="230">
        <f t="shared" si="22"/>
        <v>7.4</v>
      </c>
      <c r="EN23" s="231"/>
      <c r="EO23" s="173"/>
      <c r="EP23" s="173"/>
      <c r="EQ23" s="173"/>
      <c r="ER23" s="173"/>
      <c r="ES23" s="173"/>
      <c r="ET23" s="173"/>
      <c r="EU23" s="173"/>
      <c r="EV23" s="173"/>
      <c r="EW23" s="173"/>
      <c r="EX23" s="566" t="str">
        <f t="shared" si="10"/>
        <v>Bijou Fraise</v>
      </c>
      <c r="EY23" s="566"/>
      <c r="EZ23" s="173"/>
      <c r="FA23" s="173"/>
      <c r="FB23" s="173"/>
      <c r="FC23" s="173"/>
      <c r="FD23" s="173"/>
      <c r="FE23" s="173"/>
      <c r="FF23" s="173"/>
      <c r="FG23" s="173"/>
      <c r="FH23" s="173"/>
      <c r="FI23" s="232"/>
      <c r="FJ23" s="229">
        <f t="shared" si="11"/>
        <v>300</v>
      </c>
      <c r="FK23" s="175" t="str">
        <f t="shared" si="11"/>
        <v>Bijou Fraise</v>
      </c>
      <c r="FL23" s="567">
        <f t="shared" si="29"/>
        <v>0</v>
      </c>
      <c r="FM23" s="568"/>
      <c r="FN23" s="259">
        <f t="shared" si="23"/>
        <v>0</v>
      </c>
      <c r="FO23" s="233">
        <f t="shared" si="24"/>
        <v>0</v>
      </c>
      <c r="FP23" s="260"/>
      <c r="FQ23" s="29"/>
      <c r="FR23" s="29"/>
    </row>
    <row r="24" spans="4:174" ht="24" customHeight="1" x14ac:dyDescent="0.25">
      <c r="D24" s="219">
        <v>310</v>
      </c>
      <c r="E24" s="220" t="s">
        <v>188</v>
      </c>
      <c r="F24" s="221">
        <v>8.1999999999999993</v>
      </c>
      <c r="G24" s="222"/>
      <c r="H24" s="223"/>
      <c r="I24" s="223"/>
      <c r="J24" s="223"/>
      <c r="K24" s="223"/>
      <c r="L24" s="223"/>
      <c r="M24" s="223"/>
      <c r="N24" s="223"/>
      <c r="O24" s="223"/>
      <c r="P24" s="223"/>
      <c r="Q24" s="565" t="str">
        <f t="shared" si="0"/>
        <v>Bijou Caramel Lait</v>
      </c>
      <c r="R24" s="565"/>
      <c r="S24" s="223"/>
      <c r="T24" s="223"/>
      <c r="U24" s="223"/>
      <c r="V24" s="223"/>
      <c r="W24" s="223"/>
      <c r="X24" s="223"/>
      <c r="Y24" s="223"/>
      <c r="Z24" s="223"/>
      <c r="AA24" s="223"/>
      <c r="AB24" s="224"/>
      <c r="AC24" s="219">
        <f t="shared" si="1"/>
        <v>310</v>
      </c>
      <c r="AD24" s="225" t="str">
        <f t="shared" si="1"/>
        <v>Bijou Caramel Lait</v>
      </c>
      <c r="AE24" s="563">
        <f t="shared" si="25"/>
        <v>0</v>
      </c>
      <c r="AF24" s="564"/>
      <c r="AG24" s="227">
        <f t="shared" si="12"/>
        <v>0</v>
      </c>
      <c r="AH24" s="261"/>
      <c r="AI24" s="29"/>
      <c r="AJ24" s="29"/>
      <c r="AL24" s="219">
        <v>310</v>
      </c>
      <c r="AM24" s="220" t="str">
        <f t="shared" si="13"/>
        <v>Bijou Caramel Lait</v>
      </c>
      <c r="AN24" s="221">
        <f t="shared" si="13"/>
        <v>8.1999999999999993</v>
      </c>
      <c r="AO24" s="222"/>
      <c r="AP24" s="223"/>
      <c r="AQ24" s="223"/>
      <c r="AR24" s="223"/>
      <c r="AS24" s="223"/>
      <c r="AT24" s="223"/>
      <c r="AU24" s="223"/>
      <c r="AV24" s="223"/>
      <c r="AW24" s="223"/>
      <c r="AX24" s="223"/>
      <c r="AY24" s="565" t="str">
        <f t="shared" si="3"/>
        <v>Bijou Caramel Lait</v>
      </c>
      <c r="AZ24" s="565"/>
      <c r="BA24" s="223"/>
      <c r="BB24" s="223"/>
      <c r="BC24" s="223"/>
      <c r="BD24" s="223"/>
      <c r="BE24" s="223"/>
      <c r="BF24" s="223"/>
      <c r="BG24" s="223"/>
      <c r="BH24" s="223"/>
      <c r="BI24" s="223"/>
      <c r="BJ24" s="224"/>
      <c r="BK24" s="219">
        <f t="shared" si="4"/>
        <v>310</v>
      </c>
      <c r="BL24" s="225" t="str">
        <f t="shared" si="4"/>
        <v>Bijou Caramel Lait</v>
      </c>
      <c r="BM24" s="563">
        <f t="shared" si="26"/>
        <v>0</v>
      </c>
      <c r="BN24" s="564"/>
      <c r="BO24" s="226">
        <f t="shared" si="14"/>
        <v>0</v>
      </c>
      <c r="BP24" s="227">
        <f t="shared" si="15"/>
        <v>0</v>
      </c>
      <c r="BQ24" s="228"/>
      <c r="BR24" s="29"/>
      <c r="BS24" s="29"/>
      <c r="BT24" s="29"/>
      <c r="BU24" s="158">
        <v>310</v>
      </c>
      <c r="BV24" s="159" t="str">
        <f t="shared" si="16"/>
        <v>Bijou Caramel Lait</v>
      </c>
      <c r="BW24" s="160">
        <f t="shared" si="16"/>
        <v>8.1999999999999993</v>
      </c>
      <c r="BX24" s="161"/>
      <c r="BY24" s="162"/>
      <c r="BZ24" s="162"/>
      <c r="CA24" s="162"/>
      <c r="CB24" s="162"/>
      <c r="CC24" s="162"/>
      <c r="CD24" s="162"/>
      <c r="CE24" s="162"/>
      <c r="CF24" s="162"/>
      <c r="CG24" s="162"/>
      <c r="CH24" s="543" t="str">
        <f t="shared" si="6"/>
        <v>Bijou Caramel Lait</v>
      </c>
      <c r="CI24" s="543"/>
      <c r="CJ24" s="162"/>
      <c r="CK24" s="162"/>
      <c r="CL24" s="162"/>
      <c r="CM24" s="162"/>
      <c r="CN24" s="162"/>
      <c r="CO24" s="162"/>
      <c r="CP24" s="162"/>
      <c r="CQ24" s="162"/>
      <c r="CR24" s="162"/>
      <c r="CS24" s="163"/>
      <c r="CT24" s="158">
        <f t="shared" si="7"/>
        <v>310</v>
      </c>
      <c r="CU24" s="164" t="str">
        <f t="shared" si="7"/>
        <v>Bijou Caramel Lait</v>
      </c>
      <c r="CV24" s="547">
        <f t="shared" si="27"/>
        <v>0</v>
      </c>
      <c r="CW24" s="548"/>
      <c r="CX24" s="167">
        <f t="shared" si="17"/>
        <v>0</v>
      </c>
      <c r="CY24" s="165">
        <f t="shared" si="18"/>
        <v>0</v>
      </c>
      <c r="CZ24" s="33"/>
      <c r="DA24" s="29"/>
      <c r="DB24" s="29"/>
      <c r="DC24" s="158">
        <v>310</v>
      </c>
      <c r="DD24" s="159" t="str">
        <f t="shared" si="19"/>
        <v>Bijou Caramel Lait</v>
      </c>
      <c r="DE24" s="160">
        <f t="shared" si="19"/>
        <v>8.1999999999999993</v>
      </c>
      <c r="DF24" s="161"/>
      <c r="DG24" s="162"/>
      <c r="DH24" s="162"/>
      <c r="DI24" s="162"/>
      <c r="DJ24" s="162"/>
      <c r="DK24" s="162"/>
      <c r="DL24" s="162"/>
      <c r="DM24" s="162"/>
      <c r="DN24" s="162"/>
      <c r="DO24" s="162"/>
      <c r="DP24" s="543" t="str">
        <f t="shared" si="8"/>
        <v>Bijou Caramel Lait</v>
      </c>
      <c r="DQ24" s="543"/>
      <c r="DR24" s="162"/>
      <c r="DS24" s="162"/>
      <c r="DT24" s="162"/>
      <c r="DU24" s="162"/>
      <c r="DV24" s="162"/>
      <c r="DW24" s="162"/>
      <c r="DX24" s="162"/>
      <c r="DY24" s="162"/>
      <c r="DZ24" s="162"/>
      <c r="EA24" s="163"/>
      <c r="EB24" s="158">
        <f t="shared" si="9"/>
        <v>310</v>
      </c>
      <c r="EC24" s="164" t="str">
        <f t="shared" si="9"/>
        <v>Bijou Caramel Lait</v>
      </c>
      <c r="ED24" s="547">
        <f t="shared" si="28"/>
        <v>0</v>
      </c>
      <c r="EE24" s="548"/>
      <c r="EF24" s="167">
        <f t="shared" si="20"/>
        <v>0</v>
      </c>
      <c r="EG24" s="165">
        <f t="shared" si="21"/>
        <v>0</v>
      </c>
      <c r="EH24" s="33"/>
      <c r="EI24" s="29"/>
      <c r="EK24" s="158">
        <v>310</v>
      </c>
      <c r="EL24" s="159" t="str">
        <f t="shared" si="22"/>
        <v>Bijou Caramel Lait</v>
      </c>
      <c r="EM24" s="160">
        <f t="shared" si="22"/>
        <v>8.1999999999999993</v>
      </c>
      <c r="EN24" s="161"/>
      <c r="EO24" s="162"/>
      <c r="EP24" s="162"/>
      <c r="EQ24" s="162"/>
      <c r="ER24" s="162"/>
      <c r="ES24" s="162"/>
      <c r="ET24" s="162"/>
      <c r="EU24" s="162"/>
      <c r="EV24" s="162"/>
      <c r="EW24" s="162"/>
      <c r="EX24" s="543" t="str">
        <f t="shared" si="10"/>
        <v>Bijou Caramel Lait</v>
      </c>
      <c r="EY24" s="543"/>
      <c r="EZ24" s="162"/>
      <c r="FA24" s="162"/>
      <c r="FB24" s="162"/>
      <c r="FC24" s="162"/>
      <c r="FD24" s="162"/>
      <c r="FE24" s="162"/>
      <c r="FF24" s="162"/>
      <c r="FG24" s="162"/>
      <c r="FH24" s="162"/>
      <c r="FI24" s="163"/>
      <c r="FJ24" s="158">
        <f t="shared" si="11"/>
        <v>310</v>
      </c>
      <c r="FK24" s="164" t="str">
        <f t="shared" si="11"/>
        <v>Bijou Caramel Lait</v>
      </c>
      <c r="FL24" s="547">
        <f t="shared" si="29"/>
        <v>0</v>
      </c>
      <c r="FM24" s="548"/>
      <c r="FN24" s="167">
        <f t="shared" si="23"/>
        <v>0</v>
      </c>
      <c r="FO24" s="165">
        <f t="shared" si="24"/>
        <v>0</v>
      </c>
      <c r="FP24" s="33"/>
      <c r="FQ24" s="29"/>
      <c r="FR24" s="29"/>
    </row>
    <row r="25" spans="4:174" ht="24" customHeight="1" x14ac:dyDescent="0.25">
      <c r="D25" s="168">
        <v>320</v>
      </c>
      <c r="E25" s="235" t="s">
        <v>189</v>
      </c>
      <c r="F25" s="170">
        <v>7.8</v>
      </c>
      <c r="G25" s="171"/>
      <c r="H25" s="172"/>
      <c r="I25" s="172"/>
      <c r="J25" s="172"/>
      <c r="K25" s="172"/>
      <c r="L25" s="172"/>
      <c r="M25" s="172"/>
      <c r="N25" s="172"/>
      <c r="O25" s="172"/>
      <c r="P25" s="172"/>
      <c r="Q25" s="562" t="str">
        <f t="shared" si="0"/>
        <v>Bijou Cacao</v>
      </c>
      <c r="R25" s="562"/>
      <c r="S25" s="172"/>
      <c r="T25" s="172"/>
      <c r="U25" s="172"/>
      <c r="V25" s="172"/>
      <c r="W25" s="172"/>
      <c r="X25" s="172"/>
      <c r="Y25" s="172"/>
      <c r="Z25" s="172"/>
      <c r="AA25" s="172"/>
      <c r="AB25" s="174"/>
      <c r="AC25" s="168">
        <f t="shared" si="1"/>
        <v>320</v>
      </c>
      <c r="AD25" s="236" t="str">
        <f t="shared" si="1"/>
        <v>Bijou Cacao</v>
      </c>
      <c r="AE25" s="560">
        <f t="shared" si="25"/>
        <v>0</v>
      </c>
      <c r="AF25" s="561"/>
      <c r="AG25" s="176">
        <f t="shared" si="12"/>
        <v>0</v>
      </c>
      <c r="AH25" s="177"/>
      <c r="AI25" s="29"/>
      <c r="AJ25" s="29"/>
      <c r="AL25" s="168">
        <v>320</v>
      </c>
      <c r="AM25" s="235" t="str">
        <f t="shared" si="13"/>
        <v>Bijou Cacao</v>
      </c>
      <c r="AN25" s="170">
        <f t="shared" si="13"/>
        <v>7.8</v>
      </c>
      <c r="AO25" s="171"/>
      <c r="AP25" s="172"/>
      <c r="AQ25" s="172"/>
      <c r="AR25" s="172"/>
      <c r="AS25" s="172"/>
      <c r="AT25" s="172"/>
      <c r="AU25" s="172"/>
      <c r="AV25" s="172"/>
      <c r="AW25" s="172"/>
      <c r="AX25" s="172"/>
      <c r="AY25" s="562" t="str">
        <f t="shared" si="3"/>
        <v>Bijou Cacao</v>
      </c>
      <c r="AZ25" s="56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4"/>
      <c r="BK25" s="168">
        <f t="shared" si="4"/>
        <v>320</v>
      </c>
      <c r="BL25" s="236" t="str">
        <f t="shared" si="4"/>
        <v>Bijou Cacao</v>
      </c>
      <c r="BM25" s="560">
        <f t="shared" si="26"/>
        <v>0</v>
      </c>
      <c r="BN25" s="561"/>
      <c r="BO25" s="178">
        <f t="shared" si="14"/>
        <v>0</v>
      </c>
      <c r="BP25" s="176">
        <f t="shared" si="15"/>
        <v>0</v>
      </c>
      <c r="BQ25" s="31"/>
      <c r="BR25" s="29"/>
      <c r="BS25" s="29"/>
      <c r="BT25" s="29"/>
      <c r="BU25" s="168">
        <v>320</v>
      </c>
      <c r="BV25" s="235" t="str">
        <f t="shared" si="16"/>
        <v>Bijou Cacao</v>
      </c>
      <c r="BW25" s="170">
        <f t="shared" si="16"/>
        <v>7.8</v>
      </c>
      <c r="BX25" s="171"/>
      <c r="BY25" s="172"/>
      <c r="BZ25" s="172"/>
      <c r="CA25" s="172"/>
      <c r="CB25" s="172"/>
      <c r="CC25" s="172"/>
      <c r="CD25" s="172"/>
      <c r="CE25" s="172"/>
      <c r="CF25" s="172"/>
      <c r="CG25" s="172"/>
      <c r="CH25" s="562" t="str">
        <f t="shared" si="6"/>
        <v>Bijou Cacao</v>
      </c>
      <c r="CI25" s="56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4"/>
      <c r="CT25" s="168">
        <f t="shared" si="7"/>
        <v>320</v>
      </c>
      <c r="CU25" s="236" t="str">
        <f t="shared" si="7"/>
        <v>Bijou Cacao</v>
      </c>
      <c r="CV25" s="560">
        <f t="shared" si="27"/>
        <v>0</v>
      </c>
      <c r="CW25" s="561"/>
      <c r="CX25" s="178">
        <f t="shared" si="17"/>
        <v>0</v>
      </c>
      <c r="CY25" s="176">
        <f t="shared" si="18"/>
        <v>0</v>
      </c>
      <c r="CZ25" s="31"/>
      <c r="DA25" s="29"/>
      <c r="DB25" s="29"/>
      <c r="DC25" s="168">
        <v>320</v>
      </c>
      <c r="DD25" s="235" t="str">
        <f t="shared" si="19"/>
        <v>Bijou Cacao</v>
      </c>
      <c r="DE25" s="170">
        <f t="shared" si="19"/>
        <v>7.8</v>
      </c>
      <c r="DF25" s="171"/>
      <c r="DG25" s="172"/>
      <c r="DH25" s="172"/>
      <c r="DI25" s="172"/>
      <c r="DJ25" s="172"/>
      <c r="DK25" s="172"/>
      <c r="DL25" s="172"/>
      <c r="DM25" s="172"/>
      <c r="DN25" s="172"/>
      <c r="DO25" s="172"/>
      <c r="DP25" s="562" t="str">
        <f t="shared" si="8"/>
        <v>Bijou Cacao</v>
      </c>
      <c r="DQ25" s="56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4"/>
      <c r="EB25" s="168">
        <f t="shared" si="9"/>
        <v>320</v>
      </c>
      <c r="EC25" s="236" t="str">
        <f t="shared" si="9"/>
        <v>Bijou Cacao</v>
      </c>
      <c r="ED25" s="560">
        <f t="shared" si="28"/>
        <v>0</v>
      </c>
      <c r="EE25" s="561"/>
      <c r="EF25" s="178">
        <f t="shared" si="20"/>
        <v>0</v>
      </c>
      <c r="EG25" s="176">
        <f t="shared" si="21"/>
        <v>0</v>
      </c>
      <c r="EH25" s="31"/>
      <c r="EI25" s="29"/>
      <c r="EK25" s="168">
        <v>320</v>
      </c>
      <c r="EL25" s="235" t="str">
        <f t="shared" si="22"/>
        <v>Bijou Cacao</v>
      </c>
      <c r="EM25" s="170">
        <f t="shared" si="22"/>
        <v>7.8</v>
      </c>
      <c r="EN25" s="171"/>
      <c r="EO25" s="172"/>
      <c r="EP25" s="172"/>
      <c r="EQ25" s="172"/>
      <c r="ER25" s="172"/>
      <c r="ES25" s="172"/>
      <c r="ET25" s="172"/>
      <c r="EU25" s="172"/>
      <c r="EV25" s="172"/>
      <c r="EW25" s="172"/>
      <c r="EX25" s="562" t="str">
        <f t="shared" si="10"/>
        <v>Bijou Cacao</v>
      </c>
      <c r="EY25" s="562"/>
      <c r="EZ25" s="172"/>
      <c r="FA25" s="172"/>
      <c r="FB25" s="172"/>
      <c r="FC25" s="172"/>
      <c r="FD25" s="172"/>
      <c r="FE25" s="172"/>
      <c r="FF25" s="172"/>
      <c r="FG25" s="172"/>
      <c r="FH25" s="172"/>
      <c r="FI25" s="174"/>
      <c r="FJ25" s="168">
        <f t="shared" si="11"/>
        <v>320</v>
      </c>
      <c r="FK25" s="236" t="str">
        <f t="shared" si="11"/>
        <v>Bijou Cacao</v>
      </c>
      <c r="FL25" s="560">
        <f t="shared" si="29"/>
        <v>0</v>
      </c>
      <c r="FM25" s="561"/>
      <c r="FN25" s="178">
        <f t="shared" si="23"/>
        <v>0</v>
      </c>
      <c r="FO25" s="176">
        <f t="shared" si="24"/>
        <v>0</v>
      </c>
      <c r="FP25" s="31"/>
      <c r="FQ25" s="29"/>
      <c r="FR25" s="29"/>
    </row>
    <row r="26" spans="4:174" ht="24" customHeight="1" x14ac:dyDescent="0.25">
      <c r="D26" s="158">
        <v>400</v>
      </c>
      <c r="E26" s="159" t="s">
        <v>190</v>
      </c>
      <c r="F26" s="160">
        <v>8.6</v>
      </c>
      <c r="G26" s="161"/>
      <c r="H26" s="162"/>
      <c r="I26" s="162"/>
      <c r="J26" s="162"/>
      <c r="K26" s="162"/>
      <c r="L26" s="162"/>
      <c r="M26" s="162"/>
      <c r="N26" s="162"/>
      <c r="O26" s="162"/>
      <c r="P26" s="162"/>
      <c r="Q26" s="543" t="str">
        <f t="shared" si="0"/>
        <v>Farandole Madeleines</v>
      </c>
      <c r="R26" s="543"/>
      <c r="S26" s="162"/>
      <c r="T26" s="162"/>
      <c r="U26" s="162"/>
      <c r="V26" s="162"/>
      <c r="W26" s="162"/>
      <c r="X26" s="162"/>
      <c r="Y26" s="162"/>
      <c r="Z26" s="162"/>
      <c r="AA26" s="162"/>
      <c r="AB26" s="163"/>
      <c r="AC26" s="158">
        <f t="shared" si="1"/>
        <v>400</v>
      </c>
      <c r="AD26" s="164" t="str">
        <f t="shared" si="1"/>
        <v>Farandole Madeleines</v>
      </c>
      <c r="AE26" s="547">
        <f t="shared" si="25"/>
        <v>0</v>
      </c>
      <c r="AF26" s="548"/>
      <c r="AG26" s="165">
        <f t="shared" si="12"/>
        <v>0</v>
      </c>
      <c r="AH26" s="166"/>
      <c r="AI26" s="29"/>
      <c r="AJ26" s="29"/>
      <c r="AL26" s="158">
        <v>400</v>
      </c>
      <c r="AM26" s="159" t="str">
        <f t="shared" si="13"/>
        <v>Farandole Madeleines</v>
      </c>
      <c r="AN26" s="160">
        <f t="shared" si="13"/>
        <v>8.6</v>
      </c>
      <c r="AO26" s="161"/>
      <c r="AP26" s="162"/>
      <c r="AQ26" s="162"/>
      <c r="AR26" s="162"/>
      <c r="AS26" s="162"/>
      <c r="AT26" s="162"/>
      <c r="AU26" s="162"/>
      <c r="AV26" s="162"/>
      <c r="AW26" s="162"/>
      <c r="AX26" s="162"/>
      <c r="AY26" s="543" t="str">
        <f t="shared" si="3"/>
        <v>Farandole Madeleines</v>
      </c>
      <c r="AZ26" s="543"/>
      <c r="BA26" s="162"/>
      <c r="BB26" s="162"/>
      <c r="BC26" s="162"/>
      <c r="BD26" s="162"/>
      <c r="BE26" s="162"/>
      <c r="BF26" s="162"/>
      <c r="BG26" s="162"/>
      <c r="BH26" s="162"/>
      <c r="BI26" s="162"/>
      <c r="BJ26" s="163"/>
      <c r="BK26" s="158">
        <f t="shared" si="4"/>
        <v>400</v>
      </c>
      <c r="BL26" s="164" t="str">
        <f t="shared" si="4"/>
        <v>Farandole Madeleines</v>
      </c>
      <c r="BM26" s="547">
        <f t="shared" si="26"/>
        <v>0</v>
      </c>
      <c r="BN26" s="548"/>
      <c r="BO26" s="167">
        <f t="shared" si="14"/>
        <v>0</v>
      </c>
      <c r="BP26" s="165">
        <f t="shared" si="15"/>
        <v>0</v>
      </c>
      <c r="BQ26" s="33"/>
      <c r="BR26" s="29"/>
      <c r="BS26" s="29"/>
      <c r="BT26" s="29"/>
      <c r="BU26" s="158">
        <v>400</v>
      </c>
      <c r="BV26" s="159" t="str">
        <f t="shared" si="16"/>
        <v>Farandole Madeleines</v>
      </c>
      <c r="BW26" s="160">
        <f t="shared" si="16"/>
        <v>8.6</v>
      </c>
      <c r="BX26" s="161"/>
      <c r="BY26" s="162"/>
      <c r="BZ26" s="162"/>
      <c r="CA26" s="162"/>
      <c r="CB26" s="162"/>
      <c r="CC26" s="162"/>
      <c r="CD26" s="162"/>
      <c r="CE26" s="162"/>
      <c r="CF26" s="162"/>
      <c r="CG26" s="162"/>
      <c r="CH26" s="543" t="str">
        <f t="shared" si="6"/>
        <v>Farandole Madeleines</v>
      </c>
      <c r="CI26" s="543"/>
      <c r="CJ26" s="162"/>
      <c r="CK26" s="162"/>
      <c r="CL26" s="162"/>
      <c r="CM26" s="162"/>
      <c r="CN26" s="162"/>
      <c r="CO26" s="162"/>
      <c r="CP26" s="162"/>
      <c r="CQ26" s="162"/>
      <c r="CR26" s="162"/>
      <c r="CS26" s="163"/>
      <c r="CT26" s="158">
        <f t="shared" si="7"/>
        <v>400</v>
      </c>
      <c r="CU26" s="164" t="str">
        <f t="shared" si="7"/>
        <v>Farandole Madeleines</v>
      </c>
      <c r="CV26" s="547">
        <f t="shared" si="27"/>
        <v>0</v>
      </c>
      <c r="CW26" s="548"/>
      <c r="CX26" s="167">
        <f t="shared" si="17"/>
        <v>0</v>
      </c>
      <c r="CY26" s="165">
        <f t="shared" si="18"/>
        <v>0</v>
      </c>
      <c r="CZ26" s="33"/>
      <c r="DA26" s="29"/>
      <c r="DB26" s="29"/>
      <c r="DC26" s="158">
        <v>400</v>
      </c>
      <c r="DD26" s="159" t="str">
        <f t="shared" si="19"/>
        <v>Farandole Madeleines</v>
      </c>
      <c r="DE26" s="160">
        <f t="shared" si="19"/>
        <v>8.6</v>
      </c>
      <c r="DF26" s="161"/>
      <c r="DG26" s="162"/>
      <c r="DH26" s="162"/>
      <c r="DI26" s="162"/>
      <c r="DJ26" s="162"/>
      <c r="DK26" s="162"/>
      <c r="DL26" s="162"/>
      <c r="DM26" s="162"/>
      <c r="DN26" s="162"/>
      <c r="DO26" s="162"/>
      <c r="DP26" s="543" t="str">
        <f t="shared" si="8"/>
        <v>Farandole Madeleines</v>
      </c>
      <c r="DQ26" s="543"/>
      <c r="DR26" s="162"/>
      <c r="DS26" s="162"/>
      <c r="DT26" s="162"/>
      <c r="DU26" s="162"/>
      <c r="DV26" s="162"/>
      <c r="DW26" s="162"/>
      <c r="DX26" s="162"/>
      <c r="DY26" s="162"/>
      <c r="DZ26" s="162"/>
      <c r="EA26" s="163"/>
      <c r="EB26" s="158">
        <f t="shared" si="9"/>
        <v>400</v>
      </c>
      <c r="EC26" s="164" t="str">
        <f t="shared" si="9"/>
        <v>Farandole Madeleines</v>
      </c>
      <c r="ED26" s="547">
        <f t="shared" si="28"/>
        <v>0</v>
      </c>
      <c r="EE26" s="548"/>
      <c r="EF26" s="167">
        <f t="shared" si="20"/>
        <v>0</v>
      </c>
      <c r="EG26" s="165">
        <f t="shared" si="21"/>
        <v>0</v>
      </c>
      <c r="EH26" s="33"/>
      <c r="EI26" s="29"/>
      <c r="EK26" s="158">
        <v>400</v>
      </c>
      <c r="EL26" s="159" t="str">
        <f t="shared" si="22"/>
        <v>Farandole Madeleines</v>
      </c>
      <c r="EM26" s="160">
        <f t="shared" si="22"/>
        <v>8.6</v>
      </c>
      <c r="EN26" s="161"/>
      <c r="EO26" s="162"/>
      <c r="EP26" s="162"/>
      <c r="EQ26" s="162"/>
      <c r="ER26" s="162"/>
      <c r="ES26" s="162"/>
      <c r="ET26" s="162"/>
      <c r="EU26" s="162"/>
      <c r="EV26" s="162"/>
      <c r="EW26" s="162"/>
      <c r="EX26" s="543" t="str">
        <f t="shared" si="10"/>
        <v>Farandole Madeleines</v>
      </c>
      <c r="EY26" s="543"/>
      <c r="EZ26" s="162"/>
      <c r="FA26" s="162"/>
      <c r="FB26" s="162"/>
      <c r="FC26" s="162"/>
      <c r="FD26" s="162"/>
      <c r="FE26" s="162"/>
      <c r="FF26" s="162"/>
      <c r="FG26" s="162"/>
      <c r="FH26" s="162"/>
      <c r="FI26" s="163"/>
      <c r="FJ26" s="158">
        <f t="shared" si="11"/>
        <v>400</v>
      </c>
      <c r="FK26" s="164" t="str">
        <f t="shared" si="11"/>
        <v>Farandole Madeleines</v>
      </c>
      <c r="FL26" s="547">
        <f t="shared" si="29"/>
        <v>0</v>
      </c>
      <c r="FM26" s="548"/>
      <c r="FN26" s="167">
        <f t="shared" si="23"/>
        <v>0</v>
      </c>
      <c r="FO26" s="165">
        <f t="shared" si="24"/>
        <v>0</v>
      </c>
      <c r="FP26" s="33"/>
      <c r="FQ26" s="29"/>
      <c r="FR26" s="29"/>
    </row>
    <row r="27" spans="4:174" ht="24" customHeight="1" x14ac:dyDescent="0.25">
      <c r="D27" s="189">
        <v>410</v>
      </c>
      <c r="E27" s="190" t="s">
        <v>191</v>
      </c>
      <c r="F27" s="191">
        <v>9</v>
      </c>
      <c r="G27" s="192"/>
      <c r="H27" s="193"/>
      <c r="I27" s="193"/>
      <c r="J27" s="193"/>
      <c r="K27" s="193"/>
      <c r="L27" s="193"/>
      <c r="M27" s="193"/>
      <c r="N27" s="193"/>
      <c r="O27" s="193"/>
      <c r="P27" s="193"/>
      <c r="Q27" s="571" t="str">
        <f t="shared" si="0"/>
        <v>Panaché Bijou Fruits</v>
      </c>
      <c r="R27" s="571"/>
      <c r="S27" s="193"/>
      <c r="T27" s="193"/>
      <c r="U27" s="193"/>
      <c r="V27" s="193"/>
      <c r="W27" s="193"/>
      <c r="X27" s="193"/>
      <c r="Y27" s="193"/>
      <c r="Z27" s="193"/>
      <c r="AA27" s="193"/>
      <c r="AB27" s="194"/>
      <c r="AC27" s="189">
        <f t="shared" si="1"/>
        <v>410</v>
      </c>
      <c r="AD27" s="195" t="str">
        <f t="shared" si="1"/>
        <v>Panaché Bijou Fruits</v>
      </c>
      <c r="AE27" s="569">
        <f t="shared" si="25"/>
        <v>0</v>
      </c>
      <c r="AF27" s="570"/>
      <c r="AG27" s="196">
        <f t="shared" si="12"/>
        <v>0</v>
      </c>
      <c r="AH27" s="197"/>
      <c r="AI27" s="29"/>
      <c r="AJ27" s="29"/>
      <c r="AL27" s="189">
        <v>410</v>
      </c>
      <c r="AM27" s="190" t="str">
        <f t="shared" si="13"/>
        <v>Panaché Bijou Fruits</v>
      </c>
      <c r="AN27" s="191">
        <f t="shared" si="13"/>
        <v>9</v>
      </c>
      <c r="AO27" s="192"/>
      <c r="AP27" s="193"/>
      <c r="AQ27" s="193"/>
      <c r="AR27" s="193"/>
      <c r="AS27" s="193"/>
      <c r="AT27" s="193"/>
      <c r="AU27" s="193"/>
      <c r="AV27" s="193"/>
      <c r="AW27" s="193"/>
      <c r="AX27" s="193"/>
      <c r="AY27" s="571" t="str">
        <f t="shared" si="3"/>
        <v>Panaché Bijou Fruits</v>
      </c>
      <c r="AZ27" s="571"/>
      <c r="BA27" s="193"/>
      <c r="BB27" s="193"/>
      <c r="BC27" s="193"/>
      <c r="BD27" s="193"/>
      <c r="BE27" s="193"/>
      <c r="BF27" s="193"/>
      <c r="BG27" s="193"/>
      <c r="BH27" s="193"/>
      <c r="BI27" s="193"/>
      <c r="BJ27" s="194"/>
      <c r="BK27" s="189">
        <f t="shared" si="4"/>
        <v>410</v>
      </c>
      <c r="BL27" s="195" t="str">
        <f t="shared" si="4"/>
        <v>Panaché Bijou Fruits</v>
      </c>
      <c r="BM27" s="569">
        <f t="shared" si="26"/>
        <v>0</v>
      </c>
      <c r="BN27" s="570"/>
      <c r="BO27" s="208">
        <f t="shared" si="14"/>
        <v>0</v>
      </c>
      <c r="BP27" s="196">
        <f t="shared" si="15"/>
        <v>0</v>
      </c>
      <c r="BQ27" s="209"/>
      <c r="BR27" s="29"/>
      <c r="BS27" s="29"/>
      <c r="BT27" s="29"/>
      <c r="BU27" s="189">
        <v>410</v>
      </c>
      <c r="BV27" s="190" t="str">
        <f t="shared" si="16"/>
        <v>Panaché Bijou Fruits</v>
      </c>
      <c r="BW27" s="191">
        <f t="shared" si="16"/>
        <v>9</v>
      </c>
      <c r="BX27" s="192"/>
      <c r="BY27" s="193"/>
      <c r="BZ27" s="193"/>
      <c r="CA27" s="193"/>
      <c r="CB27" s="193"/>
      <c r="CC27" s="193"/>
      <c r="CD27" s="193"/>
      <c r="CE27" s="193"/>
      <c r="CF27" s="193"/>
      <c r="CG27" s="193"/>
      <c r="CH27" s="571" t="str">
        <f t="shared" si="6"/>
        <v>Panaché Bijou Fruits</v>
      </c>
      <c r="CI27" s="571"/>
      <c r="CJ27" s="193"/>
      <c r="CK27" s="193"/>
      <c r="CL27" s="193"/>
      <c r="CM27" s="193"/>
      <c r="CN27" s="193"/>
      <c r="CO27" s="193"/>
      <c r="CP27" s="193"/>
      <c r="CQ27" s="193"/>
      <c r="CR27" s="193"/>
      <c r="CS27" s="194"/>
      <c r="CT27" s="189">
        <f t="shared" si="7"/>
        <v>410</v>
      </c>
      <c r="CU27" s="195" t="str">
        <f t="shared" si="7"/>
        <v>Panaché Bijou Fruits</v>
      </c>
      <c r="CV27" s="569">
        <f t="shared" si="27"/>
        <v>0</v>
      </c>
      <c r="CW27" s="570"/>
      <c r="CX27" s="208">
        <f t="shared" si="17"/>
        <v>0</v>
      </c>
      <c r="CY27" s="196">
        <f t="shared" si="18"/>
        <v>0</v>
      </c>
      <c r="CZ27" s="209"/>
      <c r="DA27" s="29"/>
      <c r="DB27" s="29"/>
      <c r="DC27" s="189">
        <v>410</v>
      </c>
      <c r="DD27" s="190" t="str">
        <f t="shared" si="19"/>
        <v>Panaché Bijou Fruits</v>
      </c>
      <c r="DE27" s="191">
        <f t="shared" si="19"/>
        <v>9</v>
      </c>
      <c r="DF27" s="192"/>
      <c r="DG27" s="193"/>
      <c r="DH27" s="193"/>
      <c r="DI27" s="193"/>
      <c r="DJ27" s="193"/>
      <c r="DK27" s="193"/>
      <c r="DL27" s="193"/>
      <c r="DM27" s="193"/>
      <c r="DN27" s="193"/>
      <c r="DO27" s="193"/>
      <c r="DP27" s="571" t="str">
        <f t="shared" si="8"/>
        <v>Panaché Bijou Fruits</v>
      </c>
      <c r="DQ27" s="571"/>
      <c r="DR27" s="193"/>
      <c r="DS27" s="193"/>
      <c r="DT27" s="193"/>
      <c r="DU27" s="193"/>
      <c r="DV27" s="193"/>
      <c r="DW27" s="193"/>
      <c r="DX27" s="193"/>
      <c r="DY27" s="193"/>
      <c r="DZ27" s="193"/>
      <c r="EA27" s="194"/>
      <c r="EB27" s="189">
        <f t="shared" si="9"/>
        <v>410</v>
      </c>
      <c r="EC27" s="195" t="str">
        <f t="shared" si="9"/>
        <v>Panaché Bijou Fruits</v>
      </c>
      <c r="ED27" s="569">
        <f t="shared" si="28"/>
        <v>0</v>
      </c>
      <c r="EE27" s="570"/>
      <c r="EF27" s="208">
        <f t="shared" si="20"/>
        <v>0</v>
      </c>
      <c r="EG27" s="196">
        <f t="shared" si="21"/>
        <v>0</v>
      </c>
      <c r="EH27" s="209"/>
      <c r="EI27" s="29"/>
      <c r="EK27" s="189">
        <v>410</v>
      </c>
      <c r="EL27" s="190" t="str">
        <f t="shared" si="22"/>
        <v>Panaché Bijou Fruits</v>
      </c>
      <c r="EM27" s="191">
        <f t="shared" si="22"/>
        <v>9</v>
      </c>
      <c r="EN27" s="192"/>
      <c r="EO27" s="193"/>
      <c r="EP27" s="193"/>
      <c r="EQ27" s="193"/>
      <c r="ER27" s="193"/>
      <c r="ES27" s="193"/>
      <c r="ET27" s="193"/>
      <c r="EU27" s="193"/>
      <c r="EV27" s="193"/>
      <c r="EW27" s="193"/>
      <c r="EX27" s="571" t="str">
        <f t="shared" si="10"/>
        <v>Panaché Bijou Fruits</v>
      </c>
      <c r="EY27" s="571"/>
      <c r="EZ27" s="193"/>
      <c r="FA27" s="193"/>
      <c r="FB27" s="193"/>
      <c r="FC27" s="193"/>
      <c r="FD27" s="193"/>
      <c r="FE27" s="193"/>
      <c r="FF27" s="193"/>
      <c r="FG27" s="193"/>
      <c r="FH27" s="193"/>
      <c r="FI27" s="194"/>
      <c r="FJ27" s="189">
        <f t="shared" si="11"/>
        <v>410</v>
      </c>
      <c r="FK27" s="195" t="str">
        <f t="shared" si="11"/>
        <v>Panaché Bijou Fruits</v>
      </c>
      <c r="FL27" s="569">
        <f t="shared" si="29"/>
        <v>0</v>
      </c>
      <c r="FM27" s="570"/>
      <c r="FN27" s="208">
        <f t="shared" si="23"/>
        <v>0</v>
      </c>
      <c r="FO27" s="196">
        <f t="shared" si="24"/>
        <v>0</v>
      </c>
      <c r="FP27" s="209"/>
      <c r="FQ27" s="29"/>
      <c r="FR27" s="29"/>
    </row>
    <row r="28" spans="4:174" ht="24" customHeight="1" x14ac:dyDescent="0.25">
      <c r="D28" s="210">
        <v>420</v>
      </c>
      <c r="E28" s="211" t="s">
        <v>192</v>
      </c>
      <c r="F28" s="212">
        <v>9.8000000000000007</v>
      </c>
      <c r="G28" s="213"/>
      <c r="H28" s="214"/>
      <c r="I28" s="214"/>
      <c r="J28" s="214"/>
      <c r="K28" s="214"/>
      <c r="L28" s="214"/>
      <c r="M28" s="214"/>
      <c r="N28" s="214"/>
      <c r="O28" s="214"/>
      <c r="P28" s="214"/>
      <c r="Q28" s="572" t="str">
        <f t="shared" si="0"/>
        <v>Bouquet Pâtisseries</v>
      </c>
      <c r="R28" s="572"/>
      <c r="S28" s="214"/>
      <c r="T28" s="214"/>
      <c r="U28" s="214"/>
      <c r="V28" s="214"/>
      <c r="W28" s="214"/>
      <c r="X28" s="214"/>
      <c r="Y28" s="214"/>
      <c r="Z28" s="214"/>
      <c r="AA28" s="214"/>
      <c r="AB28" s="215"/>
      <c r="AC28" s="210">
        <f t="shared" si="1"/>
        <v>420</v>
      </c>
      <c r="AD28" s="216" t="str">
        <f t="shared" si="1"/>
        <v>Bouquet Pâtisseries</v>
      </c>
      <c r="AE28" s="573">
        <f t="shared" si="25"/>
        <v>0</v>
      </c>
      <c r="AF28" s="574"/>
      <c r="AG28" s="217">
        <f t="shared" si="12"/>
        <v>0</v>
      </c>
      <c r="AH28" s="218"/>
      <c r="AI28" s="29"/>
      <c r="AJ28" s="29"/>
      <c r="AL28" s="210">
        <v>420</v>
      </c>
      <c r="AM28" s="211" t="str">
        <f t="shared" si="13"/>
        <v>Bouquet Pâtisseries</v>
      </c>
      <c r="AN28" s="212">
        <f t="shared" si="13"/>
        <v>9.8000000000000007</v>
      </c>
      <c r="AO28" s="213"/>
      <c r="AP28" s="214"/>
      <c r="AQ28" s="214"/>
      <c r="AR28" s="214"/>
      <c r="AS28" s="214"/>
      <c r="AT28" s="214"/>
      <c r="AU28" s="214"/>
      <c r="AV28" s="214"/>
      <c r="AW28" s="214"/>
      <c r="AX28" s="214"/>
      <c r="AY28" s="572" t="str">
        <f t="shared" si="3"/>
        <v>Bouquet Pâtisseries</v>
      </c>
      <c r="AZ28" s="572"/>
      <c r="BA28" s="214"/>
      <c r="BB28" s="214"/>
      <c r="BC28" s="214"/>
      <c r="BD28" s="214"/>
      <c r="BE28" s="214"/>
      <c r="BF28" s="214"/>
      <c r="BG28" s="214"/>
      <c r="BH28" s="214"/>
      <c r="BI28" s="214"/>
      <c r="BJ28" s="215"/>
      <c r="BK28" s="210">
        <f t="shared" si="4"/>
        <v>420</v>
      </c>
      <c r="BL28" s="216" t="str">
        <f t="shared" si="4"/>
        <v>Bouquet Pâtisseries</v>
      </c>
      <c r="BM28" s="573">
        <f t="shared" si="26"/>
        <v>0</v>
      </c>
      <c r="BN28" s="574"/>
      <c r="BO28" s="262">
        <f t="shared" si="14"/>
        <v>0</v>
      </c>
      <c r="BP28" s="217">
        <f t="shared" si="15"/>
        <v>0</v>
      </c>
      <c r="BQ28" s="263"/>
      <c r="BR28" s="29"/>
      <c r="BS28" s="29"/>
      <c r="BT28" s="29"/>
      <c r="BU28" s="219">
        <v>420</v>
      </c>
      <c r="BV28" s="220" t="str">
        <f t="shared" si="16"/>
        <v>Bouquet Pâtisseries</v>
      </c>
      <c r="BW28" s="221">
        <f t="shared" si="16"/>
        <v>9.8000000000000007</v>
      </c>
      <c r="BX28" s="222"/>
      <c r="BY28" s="223"/>
      <c r="BZ28" s="223"/>
      <c r="CA28" s="223"/>
      <c r="CB28" s="223"/>
      <c r="CC28" s="223"/>
      <c r="CD28" s="223"/>
      <c r="CE28" s="223"/>
      <c r="CF28" s="223"/>
      <c r="CG28" s="223"/>
      <c r="CH28" s="565" t="str">
        <f t="shared" si="6"/>
        <v>Bouquet Pâtisseries</v>
      </c>
      <c r="CI28" s="565"/>
      <c r="CJ28" s="223"/>
      <c r="CK28" s="223"/>
      <c r="CL28" s="223"/>
      <c r="CM28" s="223"/>
      <c r="CN28" s="223"/>
      <c r="CO28" s="223"/>
      <c r="CP28" s="223"/>
      <c r="CQ28" s="223"/>
      <c r="CR28" s="223"/>
      <c r="CS28" s="224"/>
      <c r="CT28" s="219">
        <f t="shared" si="7"/>
        <v>420</v>
      </c>
      <c r="CU28" s="225" t="str">
        <f t="shared" si="7"/>
        <v>Bouquet Pâtisseries</v>
      </c>
      <c r="CV28" s="563">
        <f t="shared" si="27"/>
        <v>0</v>
      </c>
      <c r="CW28" s="564"/>
      <c r="CX28" s="226">
        <f t="shared" si="17"/>
        <v>0</v>
      </c>
      <c r="CY28" s="227">
        <f t="shared" si="18"/>
        <v>0</v>
      </c>
      <c r="CZ28" s="228"/>
      <c r="DA28" s="29"/>
      <c r="DB28" s="29"/>
      <c r="DC28" s="219">
        <v>420</v>
      </c>
      <c r="DD28" s="220" t="str">
        <f t="shared" si="19"/>
        <v>Bouquet Pâtisseries</v>
      </c>
      <c r="DE28" s="221">
        <f t="shared" si="19"/>
        <v>9.8000000000000007</v>
      </c>
      <c r="DF28" s="222"/>
      <c r="DG28" s="223"/>
      <c r="DH28" s="223"/>
      <c r="DI28" s="223"/>
      <c r="DJ28" s="223"/>
      <c r="DK28" s="223"/>
      <c r="DL28" s="223"/>
      <c r="DM28" s="223"/>
      <c r="DN28" s="223"/>
      <c r="DO28" s="223"/>
      <c r="DP28" s="565" t="str">
        <f t="shared" si="8"/>
        <v>Bouquet Pâtisseries</v>
      </c>
      <c r="DQ28" s="565"/>
      <c r="DR28" s="223"/>
      <c r="DS28" s="223"/>
      <c r="DT28" s="223"/>
      <c r="DU28" s="223"/>
      <c r="DV28" s="223"/>
      <c r="DW28" s="223"/>
      <c r="DX28" s="223"/>
      <c r="DY28" s="223"/>
      <c r="DZ28" s="223"/>
      <c r="EA28" s="224"/>
      <c r="EB28" s="219">
        <f t="shared" si="9"/>
        <v>420</v>
      </c>
      <c r="EC28" s="225" t="str">
        <f t="shared" si="9"/>
        <v>Bouquet Pâtisseries</v>
      </c>
      <c r="ED28" s="563">
        <f t="shared" si="28"/>
        <v>0</v>
      </c>
      <c r="EE28" s="564"/>
      <c r="EF28" s="226">
        <f t="shared" si="20"/>
        <v>0</v>
      </c>
      <c r="EG28" s="227">
        <f t="shared" si="21"/>
        <v>0</v>
      </c>
      <c r="EH28" s="228"/>
      <c r="EI28" s="29"/>
      <c r="EK28" s="219">
        <v>420</v>
      </c>
      <c r="EL28" s="220" t="str">
        <f t="shared" si="22"/>
        <v>Bouquet Pâtisseries</v>
      </c>
      <c r="EM28" s="221">
        <f t="shared" si="22"/>
        <v>9.8000000000000007</v>
      </c>
      <c r="EN28" s="222"/>
      <c r="EO28" s="223"/>
      <c r="EP28" s="223"/>
      <c r="EQ28" s="223"/>
      <c r="ER28" s="223"/>
      <c r="ES28" s="223"/>
      <c r="ET28" s="223"/>
      <c r="EU28" s="223"/>
      <c r="EV28" s="223"/>
      <c r="EW28" s="223"/>
      <c r="EX28" s="565" t="str">
        <f t="shared" si="10"/>
        <v>Bouquet Pâtisseries</v>
      </c>
      <c r="EY28" s="565"/>
      <c r="EZ28" s="223"/>
      <c r="FA28" s="223"/>
      <c r="FB28" s="223"/>
      <c r="FC28" s="223"/>
      <c r="FD28" s="223"/>
      <c r="FE28" s="223"/>
      <c r="FF28" s="223"/>
      <c r="FG28" s="223"/>
      <c r="FH28" s="223"/>
      <c r="FI28" s="224"/>
      <c r="FJ28" s="219">
        <f t="shared" si="11"/>
        <v>420</v>
      </c>
      <c r="FK28" s="225" t="str">
        <f t="shared" si="11"/>
        <v>Bouquet Pâtisseries</v>
      </c>
      <c r="FL28" s="563">
        <f t="shared" si="29"/>
        <v>0</v>
      </c>
      <c r="FM28" s="564"/>
      <c r="FN28" s="226">
        <f t="shared" si="23"/>
        <v>0</v>
      </c>
      <c r="FO28" s="227">
        <f t="shared" si="24"/>
        <v>0</v>
      </c>
      <c r="FP28" s="228"/>
      <c r="FQ28" s="29"/>
      <c r="FR28" s="29"/>
    </row>
    <row r="29" spans="4:174" ht="24" customHeight="1" x14ac:dyDescent="0.25">
      <c r="D29" s="229">
        <v>430</v>
      </c>
      <c r="E29" s="169" t="s">
        <v>193</v>
      </c>
      <c r="F29" s="230">
        <v>9.8000000000000007</v>
      </c>
      <c r="G29" s="231"/>
      <c r="H29" s="173"/>
      <c r="I29" s="173"/>
      <c r="J29" s="173"/>
      <c r="K29" s="173"/>
      <c r="L29" s="173"/>
      <c r="M29" s="173"/>
      <c r="N29" s="173"/>
      <c r="O29" s="173"/>
      <c r="P29" s="173"/>
      <c r="Q29" s="566" t="str">
        <f t="shared" si="0"/>
        <v>Méli-Mélo Biscuits</v>
      </c>
      <c r="R29" s="566"/>
      <c r="S29" s="173"/>
      <c r="T29" s="173"/>
      <c r="U29" s="173"/>
      <c r="V29" s="173"/>
      <c r="W29" s="173"/>
      <c r="X29" s="173"/>
      <c r="Y29" s="173"/>
      <c r="Z29" s="173"/>
      <c r="AA29" s="173"/>
      <c r="AB29" s="232"/>
      <c r="AC29" s="229">
        <f t="shared" si="1"/>
        <v>430</v>
      </c>
      <c r="AD29" s="175" t="str">
        <f t="shared" si="1"/>
        <v>Méli-Mélo Biscuits</v>
      </c>
      <c r="AE29" s="567">
        <f t="shared" si="25"/>
        <v>0</v>
      </c>
      <c r="AF29" s="568"/>
      <c r="AG29" s="233">
        <f t="shared" si="12"/>
        <v>0</v>
      </c>
      <c r="AH29" s="234"/>
      <c r="AI29" s="29"/>
      <c r="AJ29" s="29"/>
      <c r="AL29" s="229">
        <v>430</v>
      </c>
      <c r="AM29" s="169" t="str">
        <f t="shared" si="13"/>
        <v>Méli-Mélo Biscuits</v>
      </c>
      <c r="AN29" s="230">
        <f t="shared" si="13"/>
        <v>9.8000000000000007</v>
      </c>
      <c r="AO29" s="231"/>
      <c r="AP29" s="173"/>
      <c r="AQ29" s="173"/>
      <c r="AR29" s="173"/>
      <c r="AS29" s="173"/>
      <c r="AT29" s="173"/>
      <c r="AU29" s="173"/>
      <c r="AV29" s="173"/>
      <c r="AW29" s="173"/>
      <c r="AX29" s="173"/>
      <c r="AY29" s="566" t="str">
        <f t="shared" si="3"/>
        <v>Méli-Mélo Biscuits</v>
      </c>
      <c r="AZ29" s="566"/>
      <c r="BA29" s="173"/>
      <c r="BB29" s="173"/>
      <c r="BC29" s="173"/>
      <c r="BD29" s="173"/>
      <c r="BE29" s="173"/>
      <c r="BF29" s="173"/>
      <c r="BG29" s="173"/>
      <c r="BH29" s="173"/>
      <c r="BI29" s="173"/>
      <c r="BJ29" s="232"/>
      <c r="BK29" s="229">
        <f t="shared" si="4"/>
        <v>430</v>
      </c>
      <c r="BL29" s="175" t="str">
        <f t="shared" si="4"/>
        <v>Méli-Mélo Biscuits</v>
      </c>
      <c r="BM29" s="567">
        <f t="shared" si="26"/>
        <v>0</v>
      </c>
      <c r="BN29" s="568"/>
      <c r="BO29" s="259">
        <f t="shared" si="14"/>
        <v>0</v>
      </c>
      <c r="BP29" s="233">
        <f t="shared" si="15"/>
        <v>0</v>
      </c>
      <c r="BQ29" s="260"/>
      <c r="BR29" s="29"/>
      <c r="BS29" s="29"/>
      <c r="BT29" s="29"/>
      <c r="BU29" s="168">
        <v>430</v>
      </c>
      <c r="BV29" s="235" t="str">
        <f t="shared" si="16"/>
        <v>Méli-Mélo Biscuits</v>
      </c>
      <c r="BW29" s="170">
        <f t="shared" si="16"/>
        <v>9.8000000000000007</v>
      </c>
      <c r="BX29" s="171"/>
      <c r="BY29" s="172"/>
      <c r="BZ29" s="172"/>
      <c r="CA29" s="172"/>
      <c r="CB29" s="172"/>
      <c r="CC29" s="172"/>
      <c r="CD29" s="172"/>
      <c r="CE29" s="172"/>
      <c r="CF29" s="172"/>
      <c r="CG29" s="172"/>
      <c r="CH29" s="562" t="str">
        <f t="shared" si="6"/>
        <v>Méli-Mélo Biscuits</v>
      </c>
      <c r="CI29" s="56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4"/>
      <c r="CT29" s="168">
        <f t="shared" si="7"/>
        <v>430</v>
      </c>
      <c r="CU29" s="236" t="str">
        <f t="shared" si="7"/>
        <v>Méli-Mélo Biscuits</v>
      </c>
      <c r="CV29" s="560">
        <f t="shared" si="27"/>
        <v>0</v>
      </c>
      <c r="CW29" s="561"/>
      <c r="CX29" s="178">
        <f t="shared" si="17"/>
        <v>0</v>
      </c>
      <c r="CY29" s="176">
        <f t="shared" si="18"/>
        <v>0</v>
      </c>
      <c r="CZ29" s="31"/>
      <c r="DA29" s="29"/>
      <c r="DB29" s="29"/>
      <c r="DC29" s="168">
        <v>430</v>
      </c>
      <c r="DD29" s="235" t="str">
        <f t="shared" si="19"/>
        <v>Méli-Mélo Biscuits</v>
      </c>
      <c r="DE29" s="170">
        <f t="shared" si="19"/>
        <v>9.8000000000000007</v>
      </c>
      <c r="DF29" s="171"/>
      <c r="DG29" s="172"/>
      <c r="DH29" s="172"/>
      <c r="DI29" s="172"/>
      <c r="DJ29" s="172"/>
      <c r="DK29" s="172"/>
      <c r="DL29" s="172"/>
      <c r="DM29" s="172"/>
      <c r="DN29" s="172"/>
      <c r="DO29" s="172"/>
      <c r="DP29" s="562" t="str">
        <f t="shared" si="8"/>
        <v>Méli-Mélo Biscuits</v>
      </c>
      <c r="DQ29" s="56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4"/>
      <c r="EB29" s="168">
        <f t="shared" si="9"/>
        <v>430</v>
      </c>
      <c r="EC29" s="236" t="str">
        <f t="shared" si="9"/>
        <v>Méli-Mélo Biscuits</v>
      </c>
      <c r="ED29" s="560">
        <f t="shared" si="28"/>
        <v>0</v>
      </c>
      <c r="EE29" s="561"/>
      <c r="EF29" s="178">
        <f t="shared" si="20"/>
        <v>0</v>
      </c>
      <c r="EG29" s="176">
        <f t="shared" si="21"/>
        <v>0</v>
      </c>
      <c r="EH29" s="31"/>
      <c r="EI29" s="29"/>
      <c r="EK29" s="168">
        <v>430</v>
      </c>
      <c r="EL29" s="235" t="str">
        <f t="shared" si="22"/>
        <v>Méli-Mélo Biscuits</v>
      </c>
      <c r="EM29" s="170">
        <f t="shared" si="22"/>
        <v>9.8000000000000007</v>
      </c>
      <c r="EN29" s="171"/>
      <c r="EO29" s="172"/>
      <c r="EP29" s="172"/>
      <c r="EQ29" s="172"/>
      <c r="ER29" s="172"/>
      <c r="ES29" s="172"/>
      <c r="ET29" s="172"/>
      <c r="EU29" s="172"/>
      <c r="EV29" s="172"/>
      <c r="EW29" s="172"/>
      <c r="EX29" s="562" t="str">
        <f t="shared" si="10"/>
        <v>Méli-Mélo Biscuits</v>
      </c>
      <c r="EY29" s="562"/>
      <c r="EZ29" s="172"/>
      <c r="FA29" s="172"/>
      <c r="FB29" s="172"/>
      <c r="FC29" s="172"/>
      <c r="FD29" s="172"/>
      <c r="FE29" s="172"/>
      <c r="FF29" s="172"/>
      <c r="FG29" s="172"/>
      <c r="FH29" s="172"/>
      <c r="FI29" s="174"/>
      <c r="FJ29" s="168">
        <f t="shared" si="11"/>
        <v>430</v>
      </c>
      <c r="FK29" s="236" t="str">
        <f t="shared" si="11"/>
        <v>Méli-Mélo Biscuits</v>
      </c>
      <c r="FL29" s="560">
        <f t="shared" si="29"/>
        <v>0</v>
      </c>
      <c r="FM29" s="561"/>
      <c r="FN29" s="178">
        <f t="shared" si="23"/>
        <v>0</v>
      </c>
      <c r="FO29" s="176">
        <f t="shared" si="24"/>
        <v>0</v>
      </c>
      <c r="FP29" s="31"/>
      <c r="FQ29" s="29"/>
      <c r="FR29" s="29"/>
    </row>
    <row r="30" spans="4:174" ht="24" customHeight="1" x14ac:dyDescent="0.25">
      <c r="D30" s="158">
        <v>500</v>
      </c>
      <c r="E30" s="159" t="s">
        <v>194</v>
      </c>
      <c r="F30" s="160">
        <v>8.5</v>
      </c>
      <c r="G30" s="161"/>
      <c r="H30" s="162"/>
      <c r="I30" s="162"/>
      <c r="J30" s="162"/>
      <c r="K30" s="162"/>
      <c r="L30" s="162"/>
      <c r="M30" s="162"/>
      <c r="N30" s="162"/>
      <c r="O30" s="162"/>
      <c r="P30" s="162"/>
      <c r="Q30" s="543" t="str">
        <f t="shared" si="0"/>
        <v>Galettes</v>
      </c>
      <c r="R30" s="543"/>
      <c r="S30" s="162"/>
      <c r="T30" s="162"/>
      <c r="U30" s="162"/>
      <c r="V30" s="162"/>
      <c r="W30" s="162"/>
      <c r="X30" s="162"/>
      <c r="Y30" s="162"/>
      <c r="Z30" s="162"/>
      <c r="AA30" s="162"/>
      <c r="AB30" s="163"/>
      <c r="AC30" s="158">
        <f t="shared" si="1"/>
        <v>500</v>
      </c>
      <c r="AD30" s="164" t="str">
        <f t="shared" si="1"/>
        <v>Galettes</v>
      </c>
      <c r="AE30" s="547">
        <f t="shared" si="25"/>
        <v>0</v>
      </c>
      <c r="AF30" s="548"/>
      <c r="AG30" s="165">
        <f t="shared" si="12"/>
        <v>0</v>
      </c>
      <c r="AH30" s="166"/>
      <c r="AI30" s="29"/>
      <c r="AJ30" s="29"/>
      <c r="AL30" s="158">
        <v>500</v>
      </c>
      <c r="AM30" s="159" t="str">
        <f t="shared" si="13"/>
        <v>Galettes</v>
      </c>
      <c r="AN30" s="160">
        <f t="shared" si="13"/>
        <v>8.5</v>
      </c>
      <c r="AO30" s="161"/>
      <c r="AP30" s="162"/>
      <c r="AQ30" s="162"/>
      <c r="AR30" s="162"/>
      <c r="AS30" s="162"/>
      <c r="AT30" s="162"/>
      <c r="AU30" s="162"/>
      <c r="AV30" s="162"/>
      <c r="AW30" s="162"/>
      <c r="AX30" s="162"/>
      <c r="AY30" s="543" t="str">
        <f t="shared" si="3"/>
        <v>Galettes</v>
      </c>
      <c r="AZ30" s="543"/>
      <c r="BA30" s="162"/>
      <c r="BB30" s="162"/>
      <c r="BC30" s="162"/>
      <c r="BD30" s="162"/>
      <c r="BE30" s="162"/>
      <c r="BF30" s="162"/>
      <c r="BG30" s="162"/>
      <c r="BH30" s="162"/>
      <c r="BI30" s="162"/>
      <c r="BJ30" s="163"/>
      <c r="BK30" s="158">
        <f t="shared" si="4"/>
        <v>500</v>
      </c>
      <c r="BL30" s="164" t="str">
        <f t="shared" si="4"/>
        <v>Galettes</v>
      </c>
      <c r="BM30" s="547">
        <f t="shared" si="26"/>
        <v>0</v>
      </c>
      <c r="BN30" s="548"/>
      <c r="BO30" s="167">
        <f t="shared" si="14"/>
        <v>0</v>
      </c>
      <c r="BP30" s="165">
        <f t="shared" si="15"/>
        <v>0</v>
      </c>
      <c r="BQ30" s="33"/>
      <c r="BR30" s="29"/>
      <c r="BS30" s="29"/>
      <c r="BT30" s="29"/>
      <c r="BU30" s="158">
        <v>500</v>
      </c>
      <c r="BV30" s="159" t="str">
        <f t="shared" si="16"/>
        <v>Galettes</v>
      </c>
      <c r="BW30" s="160">
        <f t="shared" si="16"/>
        <v>8.5</v>
      </c>
      <c r="BX30" s="161"/>
      <c r="BY30" s="162"/>
      <c r="BZ30" s="162"/>
      <c r="CA30" s="162"/>
      <c r="CB30" s="162"/>
      <c r="CC30" s="162"/>
      <c r="CD30" s="162"/>
      <c r="CE30" s="162"/>
      <c r="CF30" s="162"/>
      <c r="CG30" s="162"/>
      <c r="CH30" s="543" t="str">
        <f t="shared" si="6"/>
        <v>Galettes</v>
      </c>
      <c r="CI30" s="543"/>
      <c r="CJ30" s="162"/>
      <c r="CK30" s="162"/>
      <c r="CL30" s="162"/>
      <c r="CM30" s="162"/>
      <c r="CN30" s="162"/>
      <c r="CO30" s="162"/>
      <c r="CP30" s="162"/>
      <c r="CQ30" s="162"/>
      <c r="CR30" s="162"/>
      <c r="CS30" s="163"/>
      <c r="CT30" s="158">
        <f t="shared" si="7"/>
        <v>500</v>
      </c>
      <c r="CU30" s="164" t="str">
        <f t="shared" si="7"/>
        <v>Galettes</v>
      </c>
      <c r="CV30" s="547">
        <f t="shared" si="27"/>
        <v>0</v>
      </c>
      <c r="CW30" s="548"/>
      <c r="CX30" s="167">
        <f t="shared" si="17"/>
        <v>0</v>
      </c>
      <c r="CY30" s="165">
        <f t="shared" si="18"/>
        <v>0</v>
      </c>
      <c r="CZ30" s="33"/>
      <c r="DA30" s="29"/>
      <c r="DB30" s="29"/>
      <c r="DC30" s="158">
        <v>500</v>
      </c>
      <c r="DD30" s="159" t="str">
        <f t="shared" si="19"/>
        <v>Galettes</v>
      </c>
      <c r="DE30" s="160">
        <f t="shared" si="19"/>
        <v>8.5</v>
      </c>
      <c r="DF30" s="161"/>
      <c r="DG30" s="162"/>
      <c r="DH30" s="162"/>
      <c r="DI30" s="162"/>
      <c r="DJ30" s="162"/>
      <c r="DK30" s="162"/>
      <c r="DL30" s="162"/>
      <c r="DM30" s="162"/>
      <c r="DN30" s="162"/>
      <c r="DO30" s="162"/>
      <c r="DP30" s="543" t="str">
        <f t="shared" si="8"/>
        <v>Galettes</v>
      </c>
      <c r="DQ30" s="543"/>
      <c r="DR30" s="162"/>
      <c r="DS30" s="162"/>
      <c r="DT30" s="162"/>
      <c r="DU30" s="162"/>
      <c r="DV30" s="162"/>
      <c r="DW30" s="162"/>
      <c r="DX30" s="162"/>
      <c r="DY30" s="162"/>
      <c r="DZ30" s="162"/>
      <c r="EA30" s="163"/>
      <c r="EB30" s="158">
        <f t="shared" si="9"/>
        <v>500</v>
      </c>
      <c r="EC30" s="164" t="str">
        <f t="shared" si="9"/>
        <v>Galettes</v>
      </c>
      <c r="ED30" s="547">
        <f t="shared" si="28"/>
        <v>0</v>
      </c>
      <c r="EE30" s="548"/>
      <c r="EF30" s="167">
        <f t="shared" si="20"/>
        <v>0</v>
      </c>
      <c r="EG30" s="165">
        <f t="shared" si="21"/>
        <v>0</v>
      </c>
      <c r="EH30" s="33"/>
      <c r="EI30" s="29"/>
      <c r="EK30" s="158">
        <v>500</v>
      </c>
      <c r="EL30" s="159" t="str">
        <f t="shared" si="22"/>
        <v>Galettes</v>
      </c>
      <c r="EM30" s="160">
        <f t="shared" si="22"/>
        <v>8.5</v>
      </c>
      <c r="EN30" s="161"/>
      <c r="EO30" s="162"/>
      <c r="EP30" s="162"/>
      <c r="EQ30" s="162"/>
      <c r="ER30" s="162"/>
      <c r="ES30" s="162"/>
      <c r="ET30" s="162"/>
      <c r="EU30" s="162"/>
      <c r="EV30" s="162"/>
      <c r="EW30" s="162"/>
      <c r="EX30" s="543" t="str">
        <f t="shared" si="10"/>
        <v>Galettes</v>
      </c>
      <c r="EY30" s="543"/>
      <c r="EZ30" s="162"/>
      <c r="FA30" s="162"/>
      <c r="FB30" s="162"/>
      <c r="FC30" s="162"/>
      <c r="FD30" s="162"/>
      <c r="FE30" s="162"/>
      <c r="FF30" s="162"/>
      <c r="FG30" s="162"/>
      <c r="FH30" s="162"/>
      <c r="FI30" s="163"/>
      <c r="FJ30" s="158">
        <f t="shared" si="11"/>
        <v>500</v>
      </c>
      <c r="FK30" s="164" t="str">
        <f t="shared" si="11"/>
        <v>Galettes</v>
      </c>
      <c r="FL30" s="547">
        <f t="shared" si="29"/>
        <v>0</v>
      </c>
      <c r="FM30" s="548"/>
      <c r="FN30" s="167">
        <f t="shared" si="23"/>
        <v>0</v>
      </c>
      <c r="FO30" s="165">
        <f t="shared" si="24"/>
        <v>0</v>
      </c>
      <c r="FP30" s="33"/>
      <c r="FQ30" s="29"/>
      <c r="FR30" s="29"/>
    </row>
    <row r="31" spans="4:174" ht="24" customHeight="1" x14ac:dyDescent="0.25">
      <c r="D31" s="168">
        <v>510</v>
      </c>
      <c r="E31" s="235" t="s">
        <v>195</v>
      </c>
      <c r="F31" s="170">
        <v>9.1999999999999993</v>
      </c>
      <c r="G31" s="171"/>
      <c r="H31" s="172"/>
      <c r="I31" s="172"/>
      <c r="J31" s="172"/>
      <c r="K31" s="172"/>
      <c r="L31" s="172"/>
      <c r="M31" s="172"/>
      <c r="N31" s="172"/>
      <c r="O31" s="172"/>
      <c r="P31" s="172"/>
      <c r="Q31" s="562" t="str">
        <f t="shared" si="0"/>
        <v>Rolinettes ChocoNoisette</v>
      </c>
      <c r="R31" s="562"/>
      <c r="S31" s="172"/>
      <c r="T31" s="172"/>
      <c r="U31" s="172"/>
      <c r="V31" s="172"/>
      <c r="W31" s="172"/>
      <c r="X31" s="172"/>
      <c r="Y31" s="172"/>
      <c r="Z31" s="172"/>
      <c r="AA31" s="172"/>
      <c r="AB31" s="174"/>
      <c r="AC31" s="168">
        <f t="shared" si="1"/>
        <v>510</v>
      </c>
      <c r="AD31" s="264" t="str">
        <f t="shared" si="1"/>
        <v>Rolinettes ChocoNoisette</v>
      </c>
      <c r="AE31" s="560">
        <f t="shared" si="25"/>
        <v>0</v>
      </c>
      <c r="AF31" s="561"/>
      <c r="AG31" s="176">
        <f t="shared" si="12"/>
        <v>0</v>
      </c>
      <c r="AH31" s="177"/>
      <c r="AI31" s="29"/>
      <c r="AJ31" s="29"/>
      <c r="AL31" s="168">
        <v>510</v>
      </c>
      <c r="AM31" s="235" t="str">
        <f t="shared" si="13"/>
        <v>Rolinettes ChocoNoisette</v>
      </c>
      <c r="AN31" s="170">
        <f t="shared" si="13"/>
        <v>9.1999999999999993</v>
      </c>
      <c r="AO31" s="171"/>
      <c r="AP31" s="172"/>
      <c r="AQ31" s="172"/>
      <c r="AR31" s="172"/>
      <c r="AS31" s="172"/>
      <c r="AT31" s="172"/>
      <c r="AU31" s="172"/>
      <c r="AV31" s="172"/>
      <c r="AW31" s="172"/>
      <c r="AX31" s="172"/>
      <c r="AY31" s="562" t="str">
        <f t="shared" si="3"/>
        <v>Rolinettes ChocoNoisette</v>
      </c>
      <c r="AZ31" s="56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4"/>
      <c r="BK31" s="168">
        <f t="shared" si="4"/>
        <v>510</v>
      </c>
      <c r="BL31" s="264" t="str">
        <f t="shared" si="4"/>
        <v>Rolinettes ChocoNoisette</v>
      </c>
      <c r="BM31" s="560">
        <f t="shared" si="26"/>
        <v>0</v>
      </c>
      <c r="BN31" s="561"/>
      <c r="BO31" s="178">
        <f t="shared" si="14"/>
        <v>0</v>
      </c>
      <c r="BP31" s="176">
        <f t="shared" si="15"/>
        <v>0</v>
      </c>
      <c r="BQ31" s="31"/>
      <c r="BR31" s="29"/>
      <c r="BS31" s="29"/>
      <c r="BT31" s="29"/>
      <c r="BU31" s="168">
        <v>510</v>
      </c>
      <c r="BV31" s="235" t="str">
        <f t="shared" si="16"/>
        <v>Rolinettes ChocoNoisette</v>
      </c>
      <c r="BW31" s="170">
        <f t="shared" si="16"/>
        <v>9.1999999999999993</v>
      </c>
      <c r="BX31" s="171"/>
      <c r="BY31" s="172"/>
      <c r="BZ31" s="172"/>
      <c r="CA31" s="172"/>
      <c r="CB31" s="172"/>
      <c r="CC31" s="172"/>
      <c r="CD31" s="172"/>
      <c r="CE31" s="172"/>
      <c r="CF31" s="172"/>
      <c r="CG31" s="172"/>
      <c r="CH31" s="562" t="str">
        <f t="shared" si="6"/>
        <v>Rolinettes ChocoNoisette</v>
      </c>
      <c r="CI31" s="56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4"/>
      <c r="CT31" s="168">
        <f t="shared" si="7"/>
        <v>510</v>
      </c>
      <c r="CU31" s="264" t="str">
        <f t="shared" si="7"/>
        <v>Rolinettes ChocoNoisette</v>
      </c>
      <c r="CV31" s="560">
        <f t="shared" si="27"/>
        <v>0</v>
      </c>
      <c r="CW31" s="561"/>
      <c r="CX31" s="178">
        <f t="shared" si="17"/>
        <v>0</v>
      </c>
      <c r="CY31" s="176">
        <f t="shared" si="18"/>
        <v>0</v>
      </c>
      <c r="CZ31" s="31"/>
      <c r="DA31" s="29"/>
      <c r="DB31" s="29"/>
      <c r="DC31" s="168">
        <v>510</v>
      </c>
      <c r="DD31" s="235" t="str">
        <f t="shared" si="19"/>
        <v>Rolinettes ChocoNoisette</v>
      </c>
      <c r="DE31" s="170">
        <f t="shared" si="19"/>
        <v>9.1999999999999993</v>
      </c>
      <c r="DF31" s="171"/>
      <c r="DG31" s="172"/>
      <c r="DH31" s="172"/>
      <c r="DI31" s="172"/>
      <c r="DJ31" s="172"/>
      <c r="DK31" s="172"/>
      <c r="DL31" s="172"/>
      <c r="DM31" s="172"/>
      <c r="DN31" s="172"/>
      <c r="DO31" s="172"/>
      <c r="DP31" s="562" t="str">
        <f t="shared" si="8"/>
        <v>Rolinettes ChocoNoisette</v>
      </c>
      <c r="DQ31" s="56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4"/>
      <c r="EB31" s="168">
        <f t="shared" si="9"/>
        <v>510</v>
      </c>
      <c r="EC31" s="264" t="str">
        <f t="shared" si="9"/>
        <v>Rolinettes ChocoNoisette</v>
      </c>
      <c r="ED31" s="560">
        <f t="shared" si="28"/>
        <v>0</v>
      </c>
      <c r="EE31" s="561"/>
      <c r="EF31" s="178">
        <f t="shared" si="20"/>
        <v>0</v>
      </c>
      <c r="EG31" s="176">
        <f t="shared" si="21"/>
        <v>0</v>
      </c>
      <c r="EH31" s="31"/>
      <c r="EI31" s="29"/>
      <c r="EK31" s="168">
        <v>510</v>
      </c>
      <c r="EL31" s="235" t="str">
        <f t="shared" si="22"/>
        <v>Rolinettes ChocoNoisette</v>
      </c>
      <c r="EM31" s="170">
        <f t="shared" si="22"/>
        <v>9.1999999999999993</v>
      </c>
      <c r="EN31" s="171"/>
      <c r="EO31" s="172"/>
      <c r="EP31" s="172"/>
      <c r="EQ31" s="172"/>
      <c r="ER31" s="172"/>
      <c r="ES31" s="172"/>
      <c r="ET31" s="172"/>
      <c r="EU31" s="172"/>
      <c r="EV31" s="172"/>
      <c r="EW31" s="172"/>
      <c r="EX31" s="562" t="str">
        <f t="shared" si="10"/>
        <v>Rolinettes ChocoNoisette</v>
      </c>
      <c r="EY31" s="562"/>
      <c r="EZ31" s="172"/>
      <c r="FA31" s="172"/>
      <c r="FB31" s="172"/>
      <c r="FC31" s="172"/>
      <c r="FD31" s="172"/>
      <c r="FE31" s="172"/>
      <c r="FF31" s="172"/>
      <c r="FG31" s="172"/>
      <c r="FH31" s="172"/>
      <c r="FI31" s="174"/>
      <c r="FJ31" s="168">
        <f t="shared" si="11"/>
        <v>510</v>
      </c>
      <c r="FK31" s="264" t="str">
        <f t="shared" si="11"/>
        <v>Rolinettes ChocoNoisette</v>
      </c>
      <c r="FL31" s="560">
        <f t="shared" si="29"/>
        <v>0</v>
      </c>
      <c r="FM31" s="561"/>
      <c r="FN31" s="178">
        <f t="shared" si="23"/>
        <v>0</v>
      </c>
      <c r="FO31" s="176">
        <f t="shared" si="24"/>
        <v>0</v>
      </c>
      <c r="FP31" s="31"/>
      <c r="FQ31" s="29"/>
      <c r="FR31" s="29"/>
    </row>
    <row r="32" spans="4:174" ht="24" customHeight="1" x14ac:dyDescent="0.25">
      <c r="D32" s="158">
        <v>520</v>
      </c>
      <c r="E32" s="159" t="s">
        <v>196</v>
      </c>
      <c r="F32" s="160">
        <v>8.1</v>
      </c>
      <c r="G32" s="161"/>
      <c r="H32" s="162"/>
      <c r="I32" s="162"/>
      <c r="J32" s="162"/>
      <c r="K32" s="162"/>
      <c r="L32" s="162"/>
      <c r="M32" s="162"/>
      <c r="N32" s="162"/>
      <c r="O32" s="162"/>
      <c r="P32" s="162"/>
      <c r="Q32" s="543" t="str">
        <f t="shared" si="0"/>
        <v>Sablés Viennois</v>
      </c>
      <c r="R32" s="543"/>
      <c r="S32" s="162"/>
      <c r="T32" s="162"/>
      <c r="U32" s="162"/>
      <c r="V32" s="162"/>
      <c r="W32" s="162"/>
      <c r="X32" s="162"/>
      <c r="Y32" s="162"/>
      <c r="Z32" s="162"/>
      <c r="AA32" s="162"/>
      <c r="AB32" s="163"/>
      <c r="AC32" s="158">
        <f t="shared" si="1"/>
        <v>520</v>
      </c>
      <c r="AD32" s="164" t="str">
        <f t="shared" si="1"/>
        <v>Sablés Viennois</v>
      </c>
      <c r="AE32" s="547">
        <f t="shared" si="25"/>
        <v>0</v>
      </c>
      <c r="AF32" s="548"/>
      <c r="AG32" s="165">
        <f t="shared" si="12"/>
        <v>0</v>
      </c>
      <c r="AH32" s="166"/>
      <c r="AI32" s="29"/>
      <c r="AJ32" s="29"/>
      <c r="AL32" s="158">
        <v>520</v>
      </c>
      <c r="AM32" s="159" t="str">
        <f t="shared" si="13"/>
        <v>Sablés Viennois</v>
      </c>
      <c r="AN32" s="160">
        <f t="shared" si="13"/>
        <v>8.1</v>
      </c>
      <c r="AO32" s="161"/>
      <c r="AP32" s="162"/>
      <c r="AQ32" s="162"/>
      <c r="AR32" s="162"/>
      <c r="AS32" s="162"/>
      <c r="AT32" s="162"/>
      <c r="AU32" s="162"/>
      <c r="AV32" s="162"/>
      <c r="AW32" s="162"/>
      <c r="AX32" s="162"/>
      <c r="AY32" s="543" t="str">
        <f t="shared" si="3"/>
        <v>Sablés Viennois</v>
      </c>
      <c r="AZ32" s="543"/>
      <c r="BA32" s="162"/>
      <c r="BB32" s="162"/>
      <c r="BC32" s="162"/>
      <c r="BD32" s="162"/>
      <c r="BE32" s="162"/>
      <c r="BF32" s="162"/>
      <c r="BG32" s="162"/>
      <c r="BH32" s="162"/>
      <c r="BI32" s="162"/>
      <c r="BJ32" s="163"/>
      <c r="BK32" s="158">
        <f t="shared" si="4"/>
        <v>520</v>
      </c>
      <c r="BL32" s="164" t="str">
        <f t="shared" si="4"/>
        <v>Sablés Viennois</v>
      </c>
      <c r="BM32" s="547">
        <f t="shared" si="26"/>
        <v>0</v>
      </c>
      <c r="BN32" s="548"/>
      <c r="BO32" s="167">
        <f t="shared" si="14"/>
        <v>0</v>
      </c>
      <c r="BP32" s="165">
        <f t="shared" si="15"/>
        <v>0</v>
      </c>
      <c r="BQ32" s="33"/>
      <c r="BR32" s="29"/>
      <c r="BS32" s="29"/>
      <c r="BT32" s="29"/>
      <c r="BU32" s="158">
        <v>520</v>
      </c>
      <c r="BV32" s="159" t="str">
        <f t="shared" si="16"/>
        <v>Sablés Viennois</v>
      </c>
      <c r="BW32" s="160">
        <f t="shared" si="16"/>
        <v>8.1</v>
      </c>
      <c r="BX32" s="161"/>
      <c r="BY32" s="162"/>
      <c r="BZ32" s="162"/>
      <c r="CA32" s="162"/>
      <c r="CB32" s="162"/>
      <c r="CC32" s="162"/>
      <c r="CD32" s="162"/>
      <c r="CE32" s="162"/>
      <c r="CF32" s="162"/>
      <c r="CG32" s="162"/>
      <c r="CH32" s="543" t="str">
        <f t="shared" si="6"/>
        <v>Sablés Viennois</v>
      </c>
      <c r="CI32" s="543"/>
      <c r="CJ32" s="162"/>
      <c r="CK32" s="162"/>
      <c r="CL32" s="162"/>
      <c r="CM32" s="162"/>
      <c r="CN32" s="162"/>
      <c r="CO32" s="162"/>
      <c r="CP32" s="162"/>
      <c r="CQ32" s="162"/>
      <c r="CR32" s="162"/>
      <c r="CS32" s="163"/>
      <c r="CT32" s="158">
        <f t="shared" si="7"/>
        <v>520</v>
      </c>
      <c r="CU32" s="164" t="str">
        <f t="shared" si="7"/>
        <v>Sablés Viennois</v>
      </c>
      <c r="CV32" s="547">
        <f t="shared" si="27"/>
        <v>0</v>
      </c>
      <c r="CW32" s="548"/>
      <c r="CX32" s="167">
        <f t="shared" si="17"/>
        <v>0</v>
      </c>
      <c r="CY32" s="165">
        <f t="shared" si="18"/>
        <v>0</v>
      </c>
      <c r="CZ32" s="33"/>
      <c r="DA32" s="29"/>
      <c r="DB32" s="29"/>
      <c r="DC32" s="158">
        <v>520</v>
      </c>
      <c r="DD32" s="159" t="str">
        <f t="shared" si="19"/>
        <v>Sablés Viennois</v>
      </c>
      <c r="DE32" s="160">
        <f t="shared" si="19"/>
        <v>8.1</v>
      </c>
      <c r="DF32" s="161"/>
      <c r="DG32" s="162"/>
      <c r="DH32" s="162"/>
      <c r="DI32" s="162"/>
      <c r="DJ32" s="162"/>
      <c r="DK32" s="162"/>
      <c r="DL32" s="162"/>
      <c r="DM32" s="162"/>
      <c r="DN32" s="162"/>
      <c r="DO32" s="162"/>
      <c r="DP32" s="543" t="str">
        <f t="shared" si="8"/>
        <v>Sablés Viennois</v>
      </c>
      <c r="DQ32" s="543"/>
      <c r="DR32" s="162"/>
      <c r="DS32" s="162"/>
      <c r="DT32" s="162"/>
      <c r="DU32" s="162"/>
      <c r="DV32" s="162"/>
      <c r="DW32" s="162"/>
      <c r="DX32" s="162"/>
      <c r="DY32" s="162"/>
      <c r="DZ32" s="162"/>
      <c r="EA32" s="163"/>
      <c r="EB32" s="158">
        <f t="shared" si="9"/>
        <v>520</v>
      </c>
      <c r="EC32" s="164" t="str">
        <f t="shared" si="9"/>
        <v>Sablés Viennois</v>
      </c>
      <c r="ED32" s="547">
        <f t="shared" si="28"/>
        <v>0</v>
      </c>
      <c r="EE32" s="548"/>
      <c r="EF32" s="167">
        <f t="shared" si="20"/>
        <v>0</v>
      </c>
      <c r="EG32" s="165">
        <f t="shared" si="21"/>
        <v>0</v>
      </c>
      <c r="EH32" s="33"/>
      <c r="EI32" s="29"/>
      <c r="EK32" s="158">
        <v>520</v>
      </c>
      <c r="EL32" s="159" t="str">
        <f t="shared" si="22"/>
        <v>Sablés Viennois</v>
      </c>
      <c r="EM32" s="160">
        <f t="shared" si="22"/>
        <v>8.1</v>
      </c>
      <c r="EN32" s="161"/>
      <c r="EO32" s="162"/>
      <c r="EP32" s="162"/>
      <c r="EQ32" s="162"/>
      <c r="ER32" s="162"/>
      <c r="ES32" s="162"/>
      <c r="ET32" s="162"/>
      <c r="EU32" s="162"/>
      <c r="EV32" s="162"/>
      <c r="EW32" s="162"/>
      <c r="EX32" s="543" t="str">
        <f t="shared" si="10"/>
        <v>Sablés Viennois</v>
      </c>
      <c r="EY32" s="543"/>
      <c r="EZ32" s="162"/>
      <c r="FA32" s="162"/>
      <c r="FB32" s="162"/>
      <c r="FC32" s="162"/>
      <c r="FD32" s="162"/>
      <c r="FE32" s="162"/>
      <c r="FF32" s="162"/>
      <c r="FG32" s="162"/>
      <c r="FH32" s="162"/>
      <c r="FI32" s="163"/>
      <c r="FJ32" s="158">
        <f t="shared" si="11"/>
        <v>520</v>
      </c>
      <c r="FK32" s="164" t="str">
        <f t="shared" si="11"/>
        <v>Sablés Viennois</v>
      </c>
      <c r="FL32" s="547">
        <f t="shared" si="29"/>
        <v>0</v>
      </c>
      <c r="FM32" s="548"/>
      <c r="FN32" s="167">
        <f t="shared" si="23"/>
        <v>0</v>
      </c>
      <c r="FO32" s="165">
        <f t="shared" si="24"/>
        <v>0</v>
      </c>
      <c r="FP32" s="33"/>
      <c r="FQ32" s="29"/>
      <c r="FR32" s="29"/>
    </row>
    <row r="33" spans="4:174" ht="24" customHeight="1" x14ac:dyDescent="0.25">
      <c r="D33" s="168">
        <v>530</v>
      </c>
      <c r="E33" s="235" t="s">
        <v>197</v>
      </c>
      <c r="F33" s="170">
        <v>7.7</v>
      </c>
      <c r="G33" s="171"/>
      <c r="H33" s="172"/>
      <c r="I33" s="172"/>
      <c r="J33" s="172"/>
      <c r="K33" s="172"/>
      <c r="L33" s="172"/>
      <c r="M33" s="172"/>
      <c r="N33" s="172"/>
      <c r="O33" s="172"/>
      <c r="P33" s="172"/>
      <c r="Q33" s="562" t="str">
        <f t="shared" si="0"/>
        <v>Brins Framboise</v>
      </c>
      <c r="R33" s="562"/>
      <c r="S33" s="172"/>
      <c r="T33" s="172"/>
      <c r="U33" s="172"/>
      <c r="V33" s="172"/>
      <c r="W33" s="172"/>
      <c r="X33" s="172"/>
      <c r="Y33" s="172"/>
      <c r="Z33" s="172"/>
      <c r="AA33" s="172"/>
      <c r="AB33" s="174"/>
      <c r="AC33" s="168">
        <f t="shared" si="1"/>
        <v>530</v>
      </c>
      <c r="AD33" s="236" t="str">
        <f t="shared" si="1"/>
        <v>Brins Framboise</v>
      </c>
      <c r="AE33" s="560">
        <f t="shared" si="25"/>
        <v>0</v>
      </c>
      <c r="AF33" s="561"/>
      <c r="AG33" s="176">
        <f t="shared" si="12"/>
        <v>0</v>
      </c>
      <c r="AH33" s="177"/>
      <c r="AI33" s="29"/>
      <c r="AJ33" s="29"/>
      <c r="AL33" s="168">
        <v>530</v>
      </c>
      <c r="AM33" s="235" t="str">
        <f t="shared" si="13"/>
        <v>Brins Framboise</v>
      </c>
      <c r="AN33" s="170">
        <f t="shared" si="13"/>
        <v>7.7</v>
      </c>
      <c r="AO33" s="171"/>
      <c r="AP33" s="172"/>
      <c r="AQ33" s="172"/>
      <c r="AR33" s="172"/>
      <c r="AS33" s="172"/>
      <c r="AT33" s="172"/>
      <c r="AU33" s="172"/>
      <c r="AV33" s="172"/>
      <c r="AW33" s="172"/>
      <c r="AX33" s="172"/>
      <c r="AY33" s="562" t="str">
        <f t="shared" si="3"/>
        <v>Brins Framboise</v>
      </c>
      <c r="AZ33" s="56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4"/>
      <c r="BK33" s="168">
        <f t="shared" si="4"/>
        <v>530</v>
      </c>
      <c r="BL33" s="236" t="str">
        <f t="shared" si="4"/>
        <v>Brins Framboise</v>
      </c>
      <c r="BM33" s="560">
        <f t="shared" si="26"/>
        <v>0</v>
      </c>
      <c r="BN33" s="561"/>
      <c r="BO33" s="178">
        <f t="shared" si="14"/>
        <v>0</v>
      </c>
      <c r="BP33" s="176">
        <f t="shared" si="15"/>
        <v>0</v>
      </c>
      <c r="BQ33" s="31"/>
      <c r="BR33" s="29"/>
      <c r="BS33" s="29"/>
      <c r="BT33" s="29"/>
      <c r="BU33" s="168">
        <v>530</v>
      </c>
      <c r="BV33" s="235" t="str">
        <f t="shared" si="16"/>
        <v>Brins Framboise</v>
      </c>
      <c r="BW33" s="170">
        <f t="shared" si="16"/>
        <v>7.7</v>
      </c>
      <c r="BX33" s="171"/>
      <c r="BY33" s="172"/>
      <c r="BZ33" s="172"/>
      <c r="CA33" s="172"/>
      <c r="CB33" s="172"/>
      <c r="CC33" s="172"/>
      <c r="CD33" s="172"/>
      <c r="CE33" s="172"/>
      <c r="CF33" s="172"/>
      <c r="CG33" s="172"/>
      <c r="CH33" s="562" t="str">
        <f t="shared" si="6"/>
        <v>Brins Framboise</v>
      </c>
      <c r="CI33" s="56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4"/>
      <c r="CT33" s="168">
        <f t="shared" si="7"/>
        <v>530</v>
      </c>
      <c r="CU33" s="236" t="str">
        <f t="shared" si="7"/>
        <v>Brins Framboise</v>
      </c>
      <c r="CV33" s="560">
        <f t="shared" si="27"/>
        <v>0</v>
      </c>
      <c r="CW33" s="561"/>
      <c r="CX33" s="178">
        <f t="shared" si="17"/>
        <v>0</v>
      </c>
      <c r="CY33" s="176">
        <f t="shared" si="18"/>
        <v>0</v>
      </c>
      <c r="CZ33" s="31"/>
      <c r="DA33" s="29"/>
      <c r="DB33" s="29"/>
      <c r="DC33" s="168">
        <v>530</v>
      </c>
      <c r="DD33" s="235" t="str">
        <f t="shared" si="19"/>
        <v>Brins Framboise</v>
      </c>
      <c r="DE33" s="170">
        <f t="shared" si="19"/>
        <v>7.7</v>
      </c>
      <c r="DF33" s="171"/>
      <c r="DG33" s="172"/>
      <c r="DH33" s="172"/>
      <c r="DI33" s="172"/>
      <c r="DJ33" s="172"/>
      <c r="DK33" s="172"/>
      <c r="DL33" s="172"/>
      <c r="DM33" s="172"/>
      <c r="DN33" s="172"/>
      <c r="DO33" s="172"/>
      <c r="DP33" s="562" t="str">
        <f t="shared" si="8"/>
        <v>Brins Framboise</v>
      </c>
      <c r="DQ33" s="56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4"/>
      <c r="EB33" s="168">
        <f t="shared" si="9"/>
        <v>530</v>
      </c>
      <c r="EC33" s="236" t="str">
        <f t="shared" si="9"/>
        <v>Brins Framboise</v>
      </c>
      <c r="ED33" s="560">
        <f t="shared" si="28"/>
        <v>0</v>
      </c>
      <c r="EE33" s="561"/>
      <c r="EF33" s="178">
        <f t="shared" si="20"/>
        <v>0</v>
      </c>
      <c r="EG33" s="176">
        <f t="shared" si="21"/>
        <v>0</v>
      </c>
      <c r="EH33" s="31"/>
      <c r="EI33" s="29"/>
      <c r="EK33" s="168">
        <v>530</v>
      </c>
      <c r="EL33" s="235" t="str">
        <f t="shared" si="22"/>
        <v>Brins Framboise</v>
      </c>
      <c r="EM33" s="170">
        <f t="shared" si="22"/>
        <v>7.7</v>
      </c>
      <c r="EN33" s="171"/>
      <c r="EO33" s="172"/>
      <c r="EP33" s="172"/>
      <c r="EQ33" s="172"/>
      <c r="ER33" s="172"/>
      <c r="ES33" s="172"/>
      <c r="ET33" s="172"/>
      <c r="EU33" s="172"/>
      <c r="EV33" s="172"/>
      <c r="EW33" s="172"/>
      <c r="EX33" s="562" t="str">
        <f t="shared" si="10"/>
        <v>Brins Framboise</v>
      </c>
      <c r="EY33" s="562"/>
      <c r="EZ33" s="172"/>
      <c r="FA33" s="172"/>
      <c r="FB33" s="172"/>
      <c r="FC33" s="172"/>
      <c r="FD33" s="172"/>
      <c r="FE33" s="172"/>
      <c r="FF33" s="172"/>
      <c r="FG33" s="172"/>
      <c r="FH33" s="172"/>
      <c r="FI33" s="174"/>
      <c r="FJ33" s="168">
        <f t="shared" si="11"/>
        <v>530</v>
      </c>
      <c r="FK33" s="236" t="str">
        <f t="shared" si="11"/>
        <v>Brins Framboise</v>
      </c>
      <c r="FL33" s="560">
        <f t="shared" si="29"/>
        <v>0</v>
      </c>
      <c r="FM33" s="561"/>
      <c r="FN33" s="178">
        <f t="shared" si="23"/>
        <v>0</v>
      </c>
      <c r="FO33" s="176">
        <f t="shared" si="24"/>
        <v>0</v>
      </c>
      <c r="FP33" s="31"/>
      <c r="FQ33" s="29"/>
      <c r="FR33" s="29"/>
    </row>
    <row r="34" spans="4:174" ht="24" customHeight="1" thickBot="1" x14ac:dyDescent="0.3">
      <c r="D34" s="265">
        <v>600</v>
      </c>
      <c r="E34" s="266" t="s">
        <v>198</v>
      </c>
      <c r="F34" s="267">
        <v>8.3000000000000007</v>
      </c>
      <c r="G34" s="268"/>
      <c r="H34" s="269"/>
      <c r="I34" s="269"/>
      <c r="J34" s="269"/>
      <c r="K34" s="269"/>
      <c r="L34" s="269"/>
      <c r="M34" s="269"/>
      <c r="N34" s="269"/>
      <c r="O34" s="269"/>
      <c r="P34" s="269"/>
      <c r="Q34" s="559" t="str">
        <f t="shared" si="0"/>
        <v>Bte Collector Mad. Noir</v>
      </c>
      <c r="R34" s="559"/>
      <c r="S34" s="269"/>
      <c r="T34" s="269"/>
      <c r="U34" s="269"/>
      <c r="V34" s="269"/>
      <c r="W34" s="269"/>
      <c r="X34" s="269"/>
      <c r="Y34" s="269"/>
      <c r="Z34" s="269"/>
      <c r="AA34" s="269"/>
      <c r="AB34" s="270"/>
      <c r="AC34" s="265">
        <f t="shared" si="1"/>
        <v>600</v>
      </c>
      <c r="AD34" s="271" t="str">
        <f t="shared" si="1"/>
        <v>Bte Collector Mad. Noir</v>
      </c>
      <c r="AE34" s="541">
        <f t="shared" si="25"/>
        <v>0</v>
      </c>
      <c r="AF34" s="542"/>
      <c r="AG34" s="272">
        <f t="shared" si="12"/>
        <v>0</v>
      </c>
      <c r="AH34" s="273"/>
      <c r="AI34" s="29"/>
      <c r="AJ34" s="29"/>
      <c r="AL34" s="265">
        <v>600</v>
      </c>
      <c r="AM34" s="266" t="str">
        <f t="shared" si="13"/>
        <v>Bte Collector Mad. Noir</v>
      </c>
      <c r="AN34" s="267">
        <f t="shared" si="13"/>
        <v>8.3000000000000007</v>
      </c>
      <c r="AO34" s="268"/>
      <c r="AP34" s="269"/>
      <c r="AQ34" s="269"/>
      <c r="AR34" s="269"/>
      <c r="AS34" s="269"/>
      <c r="AT34" s="269"/>
      <c r="AU34" s="269"/>
      <c r="AV34" s="269"/>
      <c r="AW34" s="269"/>
      <c r="AX34" s="269"/>
      <c r="AY34" s="559" t="str">
        <f t="shared" si="3"/>
        <v>Bte Collector Mad. Noir</v>
      </c>
      <c r="AZ34" s="559"/>
      <c r="BA34" s="269"/>
      <c r="BB34" s="269"/>
      <c r="BC34" s="269"/>
      <c r="BD34" s="269"/>
      <c r="BE34" s="269"/>
      <c r="BF34" s="269"/>
      <c r="BG34" s="269"/>
      <c r="BH34" s="269"/>
      <c r="BI34" s="269"/>
      <c r="BJ34" s="270"/>
      <c r="BK34" s="265">
        <f t="shared" si="4"/>
        <v>600</v>
      </c>
      <c r="BL34" s="271" t="str">
        <f t="shared" si="4"/>
        <v>Bte Collector Mad. Noir</v>
      </c>
      <c r="BM34" s="541">
        <f t="shared" si="26"/>
        <v>0</v>
      </c>
      <c r="BN34" s="542"/>
      <c r="BO34" s="274">
        <f t="shared" si="14"/>
        <v>0</v>
      </c>
      <c r="BP34" s="272">
        <f t="shared" si="15"/>
        <v>0</v>
      </c>
      <c r="BQ34" s="275"/>
      <c r="BR34" s="29"/>
      <c r="BS34" s="29"/>
      <c r="BT34" s="29"/>
      <c r="BU34" s="265">
        <v>600</v>
      </c>
      <c r="BV34" s="266" t="str">
        <f t="shared" si="16"/>
        <v>Bte Collector Mad. Noir</v>
      </c>
      <c r="BW34" s="267">
        <f t="shared" si="16"/>
        <v>8.3000000000000007</v>
      </c>
      <c r="BX34" s="268"/>
      <c r="BY34" s="269"/>
      <c r="BZ34" s="269"/>
      <c r="CA34" s="269"/>
      <c r="CB34" s="269"/>
      <c r="CC34" s="269"/>
      <c r="CD34" s="269"/>
      <c r="CE34" s="269"/>
      <c r="CF34" s="269"/>
      <c r="CG34" s="269"/>
      <c r="CH34" s="559" t="str">
        <f t="shared" si="6"/>
        <v>Bte Collector Mad. Noir</v>
      </c>
      <c r="CI34" s="559"/>
      <c r="CJ34" s="269"/>
      <c r="CK34" s="269"/>
      <c r="CL34" s="269"/>
      <c r="CM34" s="269"/>
      <c r="CN34" s="269"/>
      <c r="CO34" s="269"/>
      <c r="CP34" s="269"/>
      <c r="CQ34" s="269"/>
      <c r="CR34" s="269"/>
      <c r="CS34" s="270"/>
      <c r="CT34" s="265">
        <f t="shared" si="7"/>
        <v>600</v>
      </c>
      <c r="CU34" s="271" t="str">
        <f t="shared" si="7"/>
        <v>Bte Collector Mad. Noir</v>
      </c>
      <c r="CV34" s="541">
        <f t="shared" si="27"/>
        <v>0</v>
      </c>
      <c r="CW34" s="542"/>
      <c r="CX34" s="274">
        <f t="shared" si="17"/>
        <v>0</v>
      </c>
      <c r="CY34" s="272">
        <f t="shared" si="18"/>
        <v>0</v>
      </c>
      <c r="CZ34" s="275"/>
      <c r="DA34" s="29"/>
      <c r="DB34" s="29"/>
      <c r="DC34" s="265">
        <v>600</v>
      </c>
      <c r="DD34" s="266" t="str">
        <f t="shared" si="19"/>
        <v>Bte Collector Mad. Noir</v>
      </c>
      <c r="DE34" s="267">
        <f t="shared" si="19"/>
        <v>8.3000000000000007</v>
      </c>
      <c r="DF34" s="268"/>
      <c r="DG34" s="269"/>
      <c r="DH34" s="269"/>
      <c r="DI34" s="269"/>
      <c r="DJ34" s="269"/>
      <c r="DK34" s="269"/>
      <c r="DL34" s="269"/>
      <c r="DM34" s="269"/>
      <c r="DN34" s="269"/>
      <c r="DO34" s="269"/>
      <c r="DP34" s="559" t="str">
        <f t="shared" si="8"/>
        <v>Bte Collector Mad. Noir</v>
      </c>
      <c r="DQ34" s="559"/>
      <c r="DR34" s="269"/>
      <c r="DS34" s="269"/>
      <c r="DT34" s="269"/>
      <c r="DU34" s="269"/>
      <c r="DV34" s="269"/>
      <c r="DW34" s="269"/>
      <c r="DX34" s="269"/>
      <c r="DY34" s="269"/>
      <c r="DZ34" s="269"/>
      <c r="EA34" s="270"/>
      <c r="EB34" s="265">
        <f t="shared" si="9"/>
        <v>600</v>
      </c>
      <c r="EC34" s="271" t="str">
        <f t="shared" si="9"/>
        <v>Bte Collector Mad. Noir</v>
      </c>
      <c r="ED34" s="541">
        <f t="shared" si="28"/>
        <v>0</v>
      </c>
      <c r="EE34" s="542"/>
      <c r="EF34" s="274">
        <f t="shared" si="20"/>
        <v>0</v>
      </c>
      <c r="EG34" s="272">
        <f t="shared" si="21"/>
        <v>0</v>
      </c>
      <c r="EH34" s="275"/>
      <c r="EI34" s="29"/>
      <c r="EK34" s="265">
        <v>600</v>
      </c>
      <c r="EL34" s="266" t="str">
        <f t="shared" si="22"/>
        <v>Bte Collector Mad. Noir</v>
      </c>
      <c r="EM34" s="267">
        <f t="shared" si="22"/>
        <v>8.3000000000000007</v>
      </c>
      <c r="EN34" s="268"/>
      <c r="EO34" s="269"/>
      <c r="EP34" s="269"/>
      <c r="EQ34" s="269"/>
      <c r="ER34" s="269"/>
      <c r="ES34" s="269"/>
      <c r="ET34" s="269"/>
      <c r="EU34" s="269"/>
      <c r="EV34" s="269"/>
      <c r="EW34" s="269"/>
      <c r="EX34" s="559" t="str">
        <f t="shared" si="10"/>
        <v>Bte Collector Mad. Noir</v>
      </c>
      <c r="EY34" s="559"/>
      <c r="EZ34" s="269"/>
      <c r="FA34" s="269"/>
      <c r="FB34" s="269"/>
      <c r="FC34" s="269"/>
      <c r="FD34" s="269"/>
      <c r="FE34" s="269"/>
      <c r="FF34" s="269"/>
      <c r="FG34" s="269"/>
      <c r="FH34" s="269"/>
      <c r="FI34" s="270"/>
      <c r="FJ34" s="265">
        <f t="shared" si="11"/>
        <v>600</v>
      </c>
      <c r="FK34" s="271" t="str">
        <f t="shared" si="11"/>
        <v>Bte Collector Mad. Noir</v>
      </c>
      <c r="FL34" s="541">
        <f t="shared" si="29"/>
        <v>0</v>
      </c>
      <c r="FM34" s="542"/>
      <c r="FN34" s="274">
        <f t="shared" si="23"/>
        <v>0</v>
      </c>
      <c r="FO34" s="272">
        <f t="shared" si="24"/>
        <v>0</v>
      </c>
      <c r="FP34" s="275"/>
      <c r="FQ34" s="29"/>
      <c r="FR34" s="29"/>
    </row>
    <row r="35" spans="4:174" ht="23.25" customHeight="1" x14ac:dyDescent="0.25">
      <c r="D35" s="276"/>
      <c r="E35" s="277"/>
      <c r="F35" s="278"/>
      <c r="G35" s="279"/>
      <c r="H35" s="279"/>
      <c r="I35" s="279"/>
      <c r="J35" s="279"/>
      <c r="K35" s="279"/>
      <c r="L35" s="279"/>
      <c r="M35" s="279"/>
      <c r="N35" s="279"/>
      <c r="O35" s="279"/>
      <c r="P35" s="279"/>
      <c r="Q35" s="558"/>
      <c r="R35" s="558"/>
      <c r="S35" s="279"/>
      <c r="T35" s="279"/>
      <c r="U35" s="279"/>
      <c r="V35" s="279"/>
      <c r="W35" s="279"/>
      <c r="X35" s="279"/>
      <c r="Y35" s="279"/>
      <c r="Z35" s="279"/>
      <c r="AA35" s="279"/>
      <c r="AB35" s="279"/>
      <c r="AC35" s="276"/>
      <c r="AD35" s="276"/>
      <c r="AE35" s="556"/>
      <c r="AF35" s="557"/>
      <c r="AG35" s="280"/>
      <c r="AH35" s="281"/>
      <c r="AI35" s="282"/>
      <c r="AJ35" s="282"/>
      <c r="AL35" s="276"/>
      <c r="AM35" s="277"/>
      <c r="AN35" s="278"/>
      <c r="AO35" s="279"/>
      <c r="AP35" s="279"/>
      <c r="AQ35" s="279"/>
      <c r="AR35" s="279"/>
      <c r="AS35" s="279"/>
      <c r="AT35" s="279"/>
      <c r="AU35" s="279"/>
      <c r="AV35" s="279"/>
      <c r="AW35" s="279"/>
      <c r="AX35" s="279"/>
      <c r="AY35" s="558"/>
      <c r="AZ35" s="558"/>
      <c r="BA35" s="279"/>
      <c r="BB35" s="279"/>
      <c r="BC35" s="279"/>
      <c r="BD35" s="279"/>
      <c r="BE35" s="279"/>
      <c r="BF35" s="279"/>
      <c r="BG35" s="279"/>
      <c r="BH35" s="279"/>
      <c r="BI35" s="279"/>
      <c r="BJ35" s="279"/>
      <c r="BK35" s="276"/>
      <c r="BL35" s="276"/>
      <c r="BM35" s="556"/>
      <c r="BN35" s="557"/>
      <c r="BO35" s="283"/>
      <c r="BP35" s="280"/>
      <c r="BQ35" s="284"/>
      <c r="BR35" s="282"/>
      <c r="BS35" s="282"/>
      <c r="BT35" s="282"/>
      <c r="BU35" s="276"/>
      <c r="BV35" s="277">
        <f t="shared" si="16"/>
        <v>0</v>
      </c>
      <c r="BW35" s="278">
        <f t="shared" si="16"/>
        <v>0</v>
      </c>
      <c r="BX35" s="279"/>
      <c r="BY35" s="279"/>
      <c r="BZ35" s="279"/>
      <c r="CA35" s="279"/>
      <c r="CB35" s="279"/>
      <c r="CC35" s="279"/>
      <c r="CD35" s="279"/>
      <c r="CE35" s="279"/>
      <c r="CF35" s="279"/>
      <c r="CG35" s="279"/>
      <c r="CH35" s="558"/>
      <c r="CI35" s="558"/>
      <c r="CJ35" s="279"/>
      <c r="CK35" s="279"/>
      <c r="CL35" s="279"/>
      <c r="CM35" s="279"/>
      <c r="CN35" s="279"/>
      <c r="CO35" s="279"/>
      <c r="CP35" s="279"/>
      <c r="CQ35" s="279"/>
      <c r="CR35" s="279"/>
      <c r="CS35" s="279"/>
      <c r="CT35" s="276"/>
      <c r="CU35" s="276"/>
      <c r="CV35" s="556"/>
      <c r="CW35" s="557"/>
      <c r="CX35" s="283"/>
      <c r="CY35" s="280"/>
      <c r="CZ35" s="284"/>
      <c r="DA35" s="282"/>
      <c r="DB35" s="282"/>
      <c r="DC35" s="276"/>
      <c r="DD35" s="277">
        <f t="shared" si="19"/>
        <v>0</v>
      </c>
      <c r="DE35" s="278">
        <f t="shared" si="19"/>
        <v>0</v>
      </c>
      <c r="DF35" s="279"/>
      <c r="DG35" s="279"/>
      <c r="DH35" s="279"/>
      <c r="DI35" s="279"/>
      <c r="DJ35" s="279"/>
      <c r="DK35" s="279"/>
      <c r="DL35" s="279"/>
      <c r="DM35" s="279"/>
      <c r="DN35" s="279"/>
      <c r="DO35" s="279"/>
      <c r="DP35" s="558"/>
      <c r="DQ35" s="558"/>
      <c r="DR35" s="279"/>
      <c r="DS35" s="279"/>
      <c r="DT35" s="279"/>
      <c r="DU35" s="279"/>
      <c r="DV35" s="279"/>
      <c r="DW35" s="279"/>
      <c r="DX35" s="279"/>
      <c r="DY35" s="279"/>
      <c r="DZ35" s="279"/>
      <c r="EA35" s="279"/>
      <c r="EB35" s="276"/>
      <c r="EC35" s="276"/>
      <c r="ED35" s="556"/>
      <c r="EE35" s="557"/>
      <c r="EF35" s="283"/>
      <c r="EG35" s="280"/>
      <c r="EH35" s="284"/>
      <c r="EI35" s="282"/>
      <c r="EK35" s="276"/>
      <c r="EL35" s="277">
        <f t="shared" si="22"/>
        <v>0</v>
      </c>
      <c r="EM35" s="278">
        <f t="shared" si="22"/>
        <v>0</v>
      </c>
      <c r="EN35" s="279"/>
      <c r="EO35" s="279"/>
      <c r="EP35" s="279"/>
      <c r="EQ35" s="279"/>
      <c r="ER35" s="279"/>
      <c r="ES35" s="279"/>
      <c r="ET35" s="279"/>
      <c r="EU35" s="279"/>
      <c r="EV35" s="279"/>
      <c r="EW35" s="279"/>
      <c r="EX35" s="558"/>
      <c r="EY35" s="558"/>
      <c r="EZ35" s="279"/>
      <c r="FA35" s="279"/>
      <c r="FB35" s="279"/>
      <c r="FC35" s="279"/>
      <c r="FD35" s="279"/>
      <c r="FE35" s="279"/>
      <c r="FF35" s="279"/>
      <c r="FG35" s="279"/>
      <c r="FH35" s="279"/>
      <c r="FI35" s="279"/>
      <c r="FJ35" s="276"/>
      <c r="FK35" s="276"/>
      <c r="FL35" s="556"/>
      <c r="FM35" s="557"/>
      <c r="FN35" s="283"/>
      <c r="FO35" s="280"/>
      <c r="FP35" s="284"/>
      <c r="FQ35" s="282"/>
      <c r="FR35" s="282"/>
    </row>
    <row r="36" spans="4:174" ht="23.25" customHeight="1" thickBot="1" x14ac:dyDescent="0.3">
      <c r="D36" s="276"/>
      <c r="E36" s="277"/>
      <c r="F36" s="278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558"/>
      <c r="R36" s="558"/>
      <c r="S36" s="279"/>
      <c r="T36" s="279"/>
      <c r="U36" s="279"/>
      <c r="V36" s="279"/>
      <c r="W36" s="279"/>
      <c r="X36" s="279"/>
      <c r="Y36" s="279"/>
      <c r="Z36" s="279"/>
      <c r="AA36" s="279"/>
      <c r="AB36" s="279"/>
      <c r="AC36" s="276"/>
      <c r="AD36" s="276"/>
      <c r="AE36" s="556"/>
      <c r="AF36" s="557"/>
      <c r="AG36" s="280"/>
      <c r="AH36" s="281"/>
      <c r="AI36" s="282"/>
      <c r="AJ36" s="282"/>
      <c r="AL36" s="276"/>
      <c r="AM36" s="277"/>
      <c r="AN36" s="278"/>
      <c r="AO36" s="279"/>
      <c r="AP36" s="279"/>
      <c r="AQ36" s="279"/>
      <c r="AR36" s="279"/>
      <c r="AS36" s="279"/>
      <c r="AT36" s="279"/>
      <c r="AU36" s="279"/>
      <c r="AV36" s="279"/>
      <c r="AW36" s="279"/>
      <c r="AX36" s="279"/>
      <c r="AY36" s="558"/>
      <c r="AZ36" s="558"/>
      <c r="BA36" s="279"/>
      <c r="BB36" s="279"/>
      <c r="BC36" s="279"/>
      <c r="BD36" s="279"/>
      <c r="BE36" s="279"/>
      <c r="BF36" s="279"/>
      <c r="BG36" s="279"/>
      <c r="BH36" s="279"/>
      <c r="BI36" s="279"/>
      <c r="BJ36" s="279"/>
      <c r="BK36" s="276"/>
      <c r="BL36" s="276"/>
      <c r="BM36" s="556"/>
      <c r="BN36" s="557"/>
      <c r="BO36" s="283"/>
      <c r="BP36" s="280"/>
      <c r="BQ36" s="284"/>
      <c r="BR36" s="282"/>
      <c r="BS36" s="282"/>
      <c r="BT36" s="282"/>
      <c r="BU36" s="276"/>
      <c r="BV36" s="277">
        <f t="shared" si="16"/>
        <v>0</v>
      </c>
      <c r="BW36" s="278"/>
      <c r="BX36" s="279"/>
      <c r="BY36" s="279"/>
      <c r="BZ36" s="279"/>
      <c r="CA36" s="279"/>
      <c r="CB36" s="279"/>
      <c r="CC36" s="279"/>
      <c r="CD36" s="279"/>
      <c r="CE36" s="279"/>
      <c r="CF36" s="279"/>
      <c r="CG36" s="279"/>
      <c r="CH36" s="558"/>
      <c r="CI36" s="558"/>
      <c r="CJ36" s="279"/>
      <c r="CK36" s="279"/>
      <c r="CL36" s="279"/>
      <c r="CM36" s="279"/>
      <c r="CN36" s="279"/>
      <c r="CO36" s="279"/>
      <c r="CP36" s="279"/>
      <c r="CQ36" s="279"/>
      <c r="CR36" s="279"/>
      <c r="CS36" s="279"/>
      <c r="CT36" s="276"/>
      <c r="CU36" s="276"/>
      <c r="CV36" s="556"/>
      <c r="CW36" s="557"/>
      <c r="CX36" s="283"/>
      <c r="CY36" s="280"/>
      <c r="CZ36" s="284"/>
      <c r="DA36" s="282"/>
      <c r="DB36" s="282"/>
      <c r="DC36" s="276"/>
      <c r="DD36" s="277">
        <f t="shared" si="19"/>
        <v>0</v>
      </c>
      <c r="DE36" s="278"/>
      <c r="DF36" s="279"/>
      <c r="DG36" s="279"/>
      <c r="DH36" s="279"/>
      <c r="DI36" s="279"/>
      <c r="DJ36" s="279"/>
      <c r="DK36" s="279"/>
      <c r="DL36" s="279"/>
      <c r="DM36" s="279"/>
      <c r="DN36" s="279"/>
      <c r="DO36" s="279"/>
      <c r="DP36" s="558"/>
      <c r="DQ36" s="558"/>
      <c r="DR36" s="279"/>
      <c r="DS36" s="279"/>
      <c r="DT36" s="279"/>
      <c r="DU36" s="279"/>
      <c r="DV36" s="279"/>
      <c r="DW36" s="279"/>
      <c r="DX36" s="279"/>
      <c r="DY36" s="279"/>
      <c r="DZ36" s="279"/>
      <c r="EA36" s="279"/>
      <c r="EB36" s="276"/>
      <c r="EC36" s="276"/>
      <c r="ED36" s="556"/>
      <c r="EE36" s="557"/>
      <c r="EF36" s="283"/>
      <c r="EG36" s="280"/>
      <c r="EH36" s="284"/>
      <c r="EI36" s="282"/>
      <c r="EK36" s="276"/>
      <c r="EL36" s="277">
        <f t="shared" si="22"/>
        <v>0</v>
      </c>
      <c r="EM36" s="278"/>
      <c r="EN36" s="279"/>
      <c r="EO36" s="279"/>
      <c r="EP36" s="279"/>
      <c r="EQ36" s="279"/>
      <c r="ER36" s="279"/>
      <c r="ES36" s="279"/>
      <c r="ET36" s="279"/>
      <c r="EU36" s="279"/>
      <c r="EV36" s="279"/>
      <c r="EW36" s="279"/>
      <c r="EX36" s="558"/>
      <c r="EY36" s="558"/>
      <c r="EZ36" s="279"/>
      <c r="FA36" s="279"/>
      <c r="FB36" s="279"/>
      <c r="FC36" s="279"/>
      <c r="FD36" s="279"/>
      <c r="FE36" s="279"/>
      <c r="FF36" s="279"/>
      <c r="FG36" s="279"/>
      <c r="FH36" s="279"/>
      <c r="FI36" s="279"/>
      <c r="FJ36" s="276"/>
      <c r="FK36" s="276"/>
      <c r="FL36" s="556"/>
      <c r="FM36" s="557"/>
      <c r="FN36" s="283"/>
      <c r="FO36" s="280"/>
      <c r="FP36" s="284"/>
      <c r="FQ36" s="282"/>
      <c r="FR36" s="282"/>
    </row>
    <row r="37" spans="4:174" ht="24" customHeight="1" x14ac:dyDescent="0.25">
      <c r="D37" s="285">
        <v>140</v>
      </c>
      <c r="E37" s="286" t="s">
        <v>199</v>
      </c>
      <c r="F37" s="287">
        <v>7.1</v>
      </c>
      <c r="G37" s="288"/>
      <c r="H37" s="289"/>
      <c r="I37" s="289"/>
      <c r="J37" s="289"/>
      <c r="K37" s="289"/>
      <c r="L37" s="289"/>
      <c r="M37" s="289"/>
      <c r="N37" s="289"/>
      <c r="O37" s="289"/>
      <c r="P37" s="289"/>
      <c r="Q37" s="555" t="str">
        <f t="shared" ref="Q37:Q39" si="30">E37</f>
        <v>Mad Ecrin</v>
      </c>
      <c r="R37" s="555"/>
      <c r="S37" s="289"/>
      <c r="T37" s="289"/>
      <c r="U37" s="289"/>
      <c r="V37" s="289"/>
      <c r="W37" s="289"/>
      <c r="X37" s="289"/>
      <c r="Y37" s="289"/>
      <c r="Z37" s="289"/>
      <c r="AA37" s="289"/>
      <c r="AB37" s="290"/>
      <c r="AC37" s="285">
        <f>D37</f>
        <v>140</v>
      </c>
      <c r="AD37" s="291" t="str">
        <f t="shared" ref="AD37:AD39" si="31">E37</f>
        <v>Mad Ecrin</v>
      </c>
      <c r="AE37" s="553">
        <f t="shared" si="25"/>
        <v>0</v>
      </c>
      <c r="AF37" s="554"/>
      <c r="AG37" s="292">
        <f t="shared" si="12"/>
        <v>0</v>
      </c>
      <c r="AH37" s="293"/>
      <c r="AI37" s="29"/>
      <c r="AJ37" s="29"/>
      <c r="AL37" s="285">
        <v>140</v>
      </c>
      <c r="AM37" s="286" t="str">
        <f t="shared" ref="AM37:AN46" si="32">E37</f>
        <v>Mad Ecrin</v>
      </c>
      <c r="AN37" s="287">
        <f t="shared" si="32"/>
        <v>7.1</v>
      </c>
      <c r="AO37" s="288"/>
      <c r="AP37" s="289"/>
      <c r="AQ37" s="289"/>
      <c r="AR37" s="289"/>
      <c r="AS37" s="289"/>
      <c r="AT37" s="289"/>
      <c r="AU37" s="289"/>
      <c r="AV37" s="289"/>
      <c r="AW37" s="289"/>
      <c r="AX37" s="289"/>
      <c r="AY37" s="555" t="str">
        <f t="shared" ref="AY37:AY39" si="33">AM37</f>
        <v>Mad Ecrin</v>
      </c>
      <c r="AZ37" s="555"/>
      <c r="BA37" s="289"/>
      <c r="BB37" s="289"/>
      <c r="BC37" s="289"/>
      <c r="BD37" s="289"/>
      <c r="BE37" s="289"/>
      <c r="BF37" s="289"/>
      <c r="BG37" s="289"/>
      <c r="BH37" s="289"/>
      <c r="BI37" s="289"/>
      <c r="BJ37" s="290"/>
      <c r="BK37" s="285">
        <f>AL37</f>
        <v>140</v>
      </c>
      <c r="BL37" s="291" t="str">
        <f t="shared" ref="BL37:BL39" si="34">AM37</f>
        <v>Mad Ecrin</v>
      </c>
      <c r="BM37" s="553">
        <f t="shared" ref="BM37:BM46" si="35">SUM(BA37:BJ37,AO37:AX37)</f>
        <v>0</v>
      </c>
      <c r="BN37" s="554"/>
      <c r="BO37" s="294">
        <f t="shared" si="14"/>
        <v>0</v>
      </c>
      <c r="BP37" s="295">
        <f t="shared" si="15"/>
        <v>0</v>
      </c>
      <c r="BQ37" s="296"/>
      <c r="BR37" s="29"/>
      <c r="BS37" s="29"/>
      <c r="BT37" s="29"/>
      <c r="BU37" s="285">
        <v>140</v>
      </c>
      <c r="BV37" s="286" t="str">
        <f t="shared" si="16"/>
        <v>Mad Ecrin</v>
      </c>
      <c r="BW37" s="287">
        <f t="shared" si="16"/>
        <v>7.1</v>
      </c>
      <c r="BX37" s="288"/>
      <c r="BY37" s="289"/>
      <c r="BZ37" s="289"/>
      <c r="CA37" s="289"/>
      <c r="CB37" s="289"/>
      <c r="CC37" s="289"/>
      <c r="CD37" s="289"/>
      <c r="CE37" s="289"/>
      <c r="CF37" s="289"/>
      <c r="CG37" s="289"/>
      <c r="CH37" s="555" t="str">
        <f t="shared" ref="CH37:CH39" si="36">BV37</f>
        <v>Mad Ecrin</v>
      </c>
      <c r="CI37" s="555"/>
      <c r="CJ37" s="289"/>
      <c r="CK37" s="289"/>
      <c r="CL37" s="289"/>
      <c r="CM37" s="289"/>
      <c r="CN37" s="289"/>
      <c r="CO37" s="289"/>
      <c r="CP37" s="289"/>
      <c r="CQ37" s="289"/>
      <c r="CR37" s="289"/>
      <c r="CS37" s="290"/>
      <c r="CT37" s="285">
        <f>BU37</f>
        <v>140</v>
      </c>
      <c r="CU37" s="291" t="str">
        <f t="shared" ref="CU37:CU39" si="37">BV37</f>
        <v>Mad Ecrin</v>
      </c>
      <c r="CV37" s="553">
        <f t="shared" ref="CV37:CV46" si="38">SUM(CJ37:CS37,BX37:CG37)</f>
        <v>0</v>
      </c>
      <c r="CW37" s="554"/>
      <c r="CX37" s="297">
        <f t="shared" si="17"/>
        <v>0</v>
      </c>
      <c r="CY37" s="292">
        <f t="shared" si="18"/>
        <v>0</v>
      </c>
      <c r="CZ37" s="298"/>
      <c r="DA37" s="29"/>
      <c r="DB37" s="29"/>
      <c r="DC37" s="285">
        <v>140</v>
      </c>
      <c r="DD37" s="286" t="str">
        <f t="shared" si="19"/>
        <v>Mad Ecrin</v>
      </c>
      <c r="DE37" s="287">
        <f t="shared" si="19"/>
        <v>7.1</v>
      </c>
      <c r="DF37" s="288"/>
      <c r="DG37" s="289"/>
      <c r="DH37" s="289"/>
      <c r="DI37" s="289"/>
      <c r="DJ37" s="289"/>
      <c r="DK37" s="289"/>
      <c r="DL37" s="289"/>
      <c r="DM37" s="289"/>
      <c r="DN37" s="289"/>
      <c r="DO37" s="289"/>
      <c r="DP37" s="555" t="str">
        <f t="shared" ref="DP37:DP39" si="39">DD37</f>
        <v>Mad Ecrin</v>
      </c>
      <c r="DQ37" s="555"/>
      <c r="DR37" s="289"/>
      <c r="DS37" s="289"/>
      <c r="DT37" s="289"/>
      <c r="DU37" s="289"/>
      <c r="DV37" s="289"/>
      <c r="DW37" s="289"/>
      <c r="DX37" s="289"/>
      <c r="DY37" s="289"/>
      <c r="DZ37" s="289"/>
      <c r="EA37" s="290"/>
      <c r="EB37" s="285">
        <f>DC37</f>
        <v>140</v>
      </c>
      <c r="EC37" s="291" t="str">
        <f t="shared" ref="EC37:EC39" si="40">DD37</f>
        <v>Mad Ecrin</v>
      </c>
      <c r="ED37" s="553">
        <f t="shared" ref="ED37:ED46" si="41">SUM(DR37:EA37,DF37:DO37)</f>
        <v>0</v>
      </c>
      <c r="EE37" s="554"/>
      <c r="EF37" s="297">
        <f t="shared" si="20"/>
        <v>0</v>
      </c>
      <c r="EG37" s="292">
        <f t="shared" si="21"/>
        <v>0</v>
      </c>
      <c r="EH37" s="298"/>
      <c r="EI37" s="29"/>
      <c r="EK37" s="285">
        <v>140</v>
      </c>
      <c r="EL37" s="286" t="str">
        <f t="shared" si="22"/>
        <v>Mad Ecrin</v>
      </c>
      <c r="EM37" s="287">
        <f t="shared" si="22"/>
        <v>7.1</v>
      </c>
      <c r="EN37" s="288"/>
      <c r="EO37" s="289"/>
      <c r="EP37" s="289"/>
      <c r="EQ37" s="289"/>
      <c r="ER37" s="289"/>
      <c r="ES37" s="289"/>
      <c r="ET37" s="289"/>
      <c r="EU37" s="289"/>
      <c r="EV37" s="289"/>
      <c r="EW37" s="289"/>
      <c r="EX37" s="555" t="str">
        <f t="shared" ref="EX37:EX39" si="42">EL37</f>
        <v>Mad Ecrin</v>
      </c>
      <c r="EY37" s="555"/>
      <c r="EZ37" s="289"/>
      <c r="FA37" s="289"/>
      <c r="FB37" s="289"/>
      <c r="FC37" s="289"/>
      <c r="FD37" s="289"/>
      <c r="FE37" s="289"/>
      <c r="FF37" s="289"/>
      <c r="FG37" s="289"/>
      <c r="FH37" s="289"/>
      <c r="FI37" s="290"/>
      <c r="FJ37" s="285">
        <f>EK37</f>
        <v>140</v>
      </c>
      <c r="FK37" s="291" t="str">
        <f t="shared" ref="FK37:FK39" si="43">EL37</f>
        <v>Mad Ecrin</v>
      </c>
      <c r="FL37" s="553">
        <f t="shared" ref="FL37:FL46" si="44">SUM(EZ37:FI37,EN37:EW37)</f>
        <v>0</v>
      </c>
      <c r="FM37" s="554"/>
      <c r="FN37" s="297">
        <f t="shared" si="23"/>
        <v>0</v>
      </c>
      <c r="FO37" s="292">
        <f t="shared" si="24"/>
        <v>0</v>
      </c>
      <c r="FP37" s="298"/>
      <c r="FQ37" s="29"/>
      <c r="FR37" s="29"/>
    </row>
    <row r="38" spans="4:174" ht="24" customHeight="1" x14ac:dyDescent="0.25">
      <c r="D38" s="158">
        <v>150</v>
      </c>
      <c r="E38" s="159" t="s">
        <v>200</v>
      </c>
      <c r="F38" s="160">
        <v>6.9</v>
      </c>
      <c r="G38" s="161"/>
      <c r="H38" s="162"/>
      <c r="I38" s="162"/>
      <c r="J38" s="162"/>
      <c r="K38" s="162"/>
      <c r="L38" s="162"/>
      <c r="M38" s="162"/>
      <c r="N38" s="162"/>
      <c r="O38" s="162"/>
      <c r="P38" s="162"/>
      <c r="Q38" s="543" t="str">
        <f t="shared" si="30"/>
        <v>Mad Caramel ChocoLait</v>
      </c>
      <c r="R38" s="543"/>
      <c r="S38" s="162"/>
      <c r="T38" s="162"/>
      <c r="U38" s="162"/>
      <c r="V38" s="162"/>
      <c r="W38" s="162"/>
      <c r="X38" s="162"/>
      <c r="Y38" s="162"/>
      <c r="Z38" s="162"/>
      <c r="AA38" s="162"/>
      <c r="AB38" s="163"/>
      <c r="AC38" s="158">
        <f t="shared" ref="AC38:AD46" si="45">D38</f>
        <v>150</v>
      </c>
      <c r="AD38" s="164" t="str">
        <f t="shared" si="31"/>
        <v>Mad Caramel ChocoLait</v>
      </c>
      <c r="AE38" s="547">
        <f t="shared" si="25"/>
        <v>0</v>
      </c>
      <c r="AF38" s="548"/>
      <c r="AG38" s="165">
        <f t="shared" si="12"/>
        <v>0</v>
      </c>
      <c r="AH38" s="166"/>
      <c r="AI38" s="29"/>
      <c r="AJ38" s="29"/>
      <c r="AL38" s="158">
        <v>150</v>
      </c>
      <c r="AM38" s="159" t="str">
        <f t="shared" si="32"/>
        <v>Mad Caramel ChocoLait</v>
      </c>
      <c r="AN38" s="160">
        <f t="shared" si="32"/>
        <v>6.9</v>
      </c>
      <c r="AO38" s="161"/>
      <c r="AP38" s="162"/>
      <c r="AQ38" s="162"/>
      <c r="AR38" s="162"/>
      <c r="AS38" s="162"/>
      <c r="AT38" s="162"/>
      <c r="AU38" s="162"/>
      <c r="AV38" s="162"/>
      <c r="AW38" s="162"/>
      <c r="AX38" s="162"/>
      <c r="AY38" s="543" t="str">
        <f t="shared" si="33"/>
        <v>Mad Caramel ChocoLait</v>
      </c>
      <c r="AZ38" s="543"/>
      <c r="BA38" s="162"/>
      <c r="BB38" s="162"/>
      <c r="BC38" s="162"/>
      <c r="BD38" s="162"/>
      <c r="BE38" s="162"/>
      <c r="BF38" s="162"/>
      <c r="BG38" s="162"/>
      <c r="BH38" s="162"/>
      <c r="BI38" s="162"/>
      <c r="BJ38" s="163"/>
      <c r="BK38" s="158">
        <f t="shared" ref="BK38:BL46" si="46">AL38</f>
        <v>150</v>
      </c>
      <c r="BL38" s="164" t="str">
        <f t="shared" si="34"/>
        <v>Mad Caramel ChocoLait</v>
      </c>
      <c r="BM38" s="547">
        <f t="shared" si="35"/>
        <v>0</v>
      </c>
      <c r="BN38" s="548"/>
      <c r="BO38" s="167">
        <f t="shared" si="14"/>
        <v>0</v>
      </c>
      <c r="BP38" s="165">
        <f t="shared" si="15"/>
        <v>0</v>
      </c>
      <c r="BQ38" s="33"/>
      <c r="BR38" s="29"/>
      <c r="BS38" s="29"/>
      <c r="BT38" s="29"/>
      <c r="BU38" s="158">
        <v>150</v>
      </c>
      <c r="BV38" s="159" t="str">
        <f t="shared" si="16"/>
        <v>Mad Caramel ChocoLait</v>
      </c>
      <c r="BW38" s="160">
        <f t="shared" si="16"/>
        <v>6.9</v>
      </c>
      <c r="BX38" s="161"/>
      <c r="BY38" s="162"/>
      <c r="BZ38" s="162"/>
      <c r="CA38" s="162"/>
      <c r="CB38" s="162"/>
      <c r="CC38" s="162"/>
      <c r="CD38" s="162"/>
      <c r="CE38" s="162"/>
      <c r="CF38" s="162"/>
      <c r="CG38" s="162"/>
      <c r="CH38" s="543" t="str">
        <f t="shared" si="36"/>
        <v>Mad Caramel ChocoLait</v>
      </c>
      <c r="CI38" s="543"/>
      <c r="CJ38" s="162"/>
      <c r="CK38" s="162"/>
      <c r="CL38" s="162"/>
      <c r="CM38" s="162"/>
      <c r="CN38" s="162"/>
      <c r="CO38" s="162"/>
      <c r="CP38" s="162"/>
      <c r="CQ38" s="162"/>
      <c r="CR38" s="162"/>
      <c r="CS38" s="163"/>
      <c r="CT38" s="158">
        <f t="shared" ref="CT38:CU46" si="47">BU38</f>
        <v>150</v>
      </c>
      <c r="CU38" s="164" t="str">
        <f t="shared" si="37"/>
        <v>Mad Caramel ChocoLait</v>
      </c>
      <c r="CV38" s="547">
        <f t="shared" si="38"/>
        <v>0</v>
      </c>
      <c r="CW38" s="548"/>
      <c r="CX38" s="167">
        <f t="shared" si="17"/>
        <v>0</v>
      </c>
      <c r="CY38" s="165">
        <f t="shared" si="18"/>
        <v>0</v>
      </c>
      <c r="CZ38" s="33"/>
      <c r="DA38" s="29"/>
      <c r="DB38" s="29"/>
      <c r="DC38" s="158">
        <v>150</v>
      </c>
      <c r="DD38" s="159" t="str">
        <f t="shared" si="19"/>
        <v>Mad Caramel ChocoLait</v>
      </c>
      <c r="DE38" s="160">
        <f t="shared" si="19"/>
        <v>6.9</v>
      </c>
      <c r="DF38" s="161"/>
      <c r="DG38" s="162"/>
      <c r="DH38" s="162"/>
      <c r="DI38" s="162"/>
      <c r="DJ38" s="162"/>
      <c r="DK38" s="162"/>
      <c r="DL38" s="162"/>
      <c r="DM38" s="162"/>
      <c r="DN38" s="162"/>
      <c r="DO38" s="162"/>
      <c r="DP38" s="543" t="str">
        <f t="shared" si="39"/>
        <v>Mad Caramel ChocoLait</v>
      </c>
      <c r="DQ38" s="543"/>
      <c r="DR38" s="162"/>
      <c r="DS38" s="162"/>
      <c r="DT38" s="162"/>
      <c r="DU38" s="162"/>
      <c r="DV38" s="162"/>
      <c r="DW38" s="162"/>
      <c r="DX38" s="162"/>
      <c r="DY38" s="162"/>
      <c r="DZ38" s="162"/>
      <c r="EA38" s="163"/>
      <c r="EB38" s="158">
        <f t="shared" ref="EB38:EC46" si="48">DC38</f>
        <v>150</v>
      </c>
      <c r="EC38" s="164" t="str">
        <f t="shared" si="40"/>
        <v>Mad Caramel ChocoLait</v>
      </c>
      <c r="ED38" s="547">
        <f t="shared" si="41"/>
        <v>0</v>
      </c>
      <c r="EE38" s="548"/>
      <c r="EF38" s="167">
        <f t="shared" si="20"/>
        <v>0</v>
      </c>
      <c r="EG38" s="165">
        <f t="shared" si="21"/>
        <v>0</v>
      </c>
      <c r="EH38" s="33"/>
      <c r="EI38" s="29"/>
      <c r="EK38" s="158">
        <v>150</v>
      </c>
      <c r="EL38" s="159" t="str">
        <f t="shared" si="22"/>
        <v>Mad Caramel ChocoLait</v>
      </c>
      <c r="EM38" s="160">
        <f t="shared" si="22"/>
        <v>6.9</v>
      </c>
      <c r="EN38" s="161"/>
      <c r="EO38" s="162"/>
      <c r="EP38" s="162"/>
      <c r="EQ38" s="162"/>
      <c r="ER38" s="162"/>
      <c r="ES38" s="162"/>
      <c r="ET38" s="162"/>
      <c r="EU38" s="162"/>
      <c r="EV38" s="162"/>
      <c r="EW38" s="162"/>
      <c r="EX38" s="543" t="str">
        <f t="shared" si="42"/>
        <v>Mad Caramel ChocoLait</v>
      </c>
      <c r="EY38" s="543"/>
      <c r="EZ38" s="162"/>
      <c r="FA38" s="162"/>
      <c r="FB38" s="162"/>
      <c r="FC38" s="162"/>
      <c r="FD38" s="162"/>
      <c r="FE38" s="162"/>
      <c r="FF38" s="162"/>
      <c r="FG38" s="162"/>
      <c r="FH38" s="162"/>
      <c r="FI38" s="163"/>
      <c r="FJ38" s="158">
        <f t="shared" ref="FJ38:FK46" si="49">EK38</f>
        <v>150</v>
      </c>
      <c r="FK38" s="164" t="str">
        <f t="shared" si="43"/>
        <v>Mad Caramel ChocoLait</v>
      </c>
      <c r="FL38" s="547">
        <f t="shared" si="44"/>
        <v>0</v>
      </c>
      <c r="FM38" s="548"/>
      <c r="FN38" s="299">
        <f t="shared" si="23"/>
        <v>0</v>
      </c>
      <c r="FO38" s="300">
        <f t="shared" si="24"/>
        <v>0</v>
      </c>
      <c r="FP38" s="301"/>
      <c r="FQ38" s="29"/>
      <c r="FR38" s="29"/>
    </row>
    <row r="39" spans="4:174" ht="24" customHeight="1" x14ac:dyDescent="0.25">
      <c r="D39" s="302">
        <v>260</v>
      </c>
      <c r="E39" s="303" t="s">
        <v>201</v>
      </c>
      <c r="F39" s="304">
        <v>9.3000000000000007</v>
      </c>
      <c r="G39" s="305"/>
      <c r="H39" s="306"/>
      <c r="I39" s="306"/>
      <c r="J39" s="306"/>
      <c r="K39" s="306"/>
      <c r="L39" s="306"/>
      <c r="M39" s="306"/>
      <c r="N39" s="306"/>
      <c r="O39" s="306"/>
      <c r="P39" s="306"/>
      <c r="Q39" s="551" t="str">
        <f t="shared" si="30"/>
        <v>ShowCoco</v>
      </c>
      <c r="R39" s="552"/>
      <c r="S39" s="306"/>
      <c r="T39" s="306"/>
      <c r="U39" s="306"/>
      <c r="V39" s="306"/>
      <c r="W39" s="306"/>
      <c r="X39" s="306"/>
      <c r="Y39" s="306"/>
      <c r="Z39" s="306"/>
      <c r="AA39" s="306"/>
      <c r="AB39" s="307"/>
      <c r="AC39" s="302">
        <f t="shared" si="45"/>
        <v>260</v>
      </c>
      <c r="AD39" s="303" t="str">
        <f t="shared" si="31"/>
        <v>ShowCoco</v>
      </c>
      <c r="AE39" s="544">
        <f t="shared" si="25"/>
        <v>0</v>
      </c>
      <c r="AF39" s="545"/>
      <c r="AG39" s="308">
        <f t="shared" si="12"/>
        <v>0</v>
      </c>
      <c r="AH39" s="309"/>
      <c r="AI39" s="29"/>
      <c r="AJ39" s="29"/>
      <c r="AL39" s="302">
        <v>260</v>
      </c>
      <c r="AM39" s="303" t="str">
        <f t="shared" si="32"/>
        <v>ShowCoco</v>
      </c>
      <c r="AN39" s="304">
        <f t="shared" si="32"/>
        <v>9.3000000000000007</v>
      </c>
      <c r="AO39" s="305"/>
      <c r="AP39" s="306"/>
      <c r="AQ39" s="306"/>
      <c r="AR39" s="306"/>
      <c r="AS39" s="306"/>
      <c r="AT39" s="306"/>
      <c r="AU39" s="306"/>
      <c r="AV39" s="306"/>
      <c r="AW39" s="306"/>
      <c r="AX39" s="306"/>
      <c r="AY39" s="551" t="str">
        <f t="shared" si="33"/>
        <v>ShowCoco</v>
      </c>
      <c r="AZ39" s="552"/>
      <c r="BA39" s="306"/>
      <c r="BB39" s="306"/>
      <c r="BC39" s="306"/>
      <c r="BD39" s="306"/>
      <c r="BE39" s="306"/>
      <c r="BF39" s="306"/>
      <c r="BG39" s="306"/>
      <c r="BH39" s="306"/>
      <c r="BI39" s="306"/>
      <c r="BJ39" s="307"/>
      <c r="BK39" s="302">
        <f t="shared" si="46"/>
        <v>260</v>
      </c>
      <c r="BL39" s="303" t="str">
        <f t="shared" si="34"/>
        <v>ShowCoco</v>
      </c>
      <c r="BM39" s="544">
        <f t="shared" si="35"/>
        <v>0</v>
      </c>
      <c r="BN39" s="545"/>
      <c r="BO39" s="310">
        <f t="shared" si="14"/>
        <v>0</v>
      </c>
      <c r="BP39" s="308">
        <f t="shared" si="15"/>
        <v>0</v>
      </c>
      <c r="BQ39" s="311"/>
      <c r="BR39" s="29"/>
      <c r="BS39" s="29"/>
      <c r="BT39" s="29"/>
      <c r="BU39" s="302">
        <v>260</v>
      </c>
      <c r="BV39" s="303" t="str">
        <f t="shared" si="16"/>
        <v>ShowCoco</v>
      </c>
      <c r="BW39" s="304">
        <f t="shared" si="16"/>
        <v>9.3000000000000007</v>
      </c>
      <c r="BX39" s="305"/>
      <c r="BY39" s="306"/>
      <c r="BZ39" s="306"/>
      <c r="CA39" s="306"/>
      <c r="CB39" s="306"/>
      <c r="CC39" s="306"/>
      <c r="CD39" s="306"/>
      <c r="CE39" s="306"/>
      <c r="CF39" s="306"/>
      <c r="CG39" s="306"/>
      <c r="CH39" s="551" t="str">
        <f t="shared" si="36"/>
        <v>ShowCoco</v>
      </c>
      <c r="CI39" s="552"/>
      <c r="CJ39" s="306"/>
      <c r="CK39" s="306"/>
      <c r="CL39" s="306"/>
      <c r="CM39" s="306"/>
      <c r="CN39" s="306"/>
      <c r="CO39" s="306"/>
      <c r="CP39" s="306"/>
      <c r="CQ39" s="306"/>
      <c r="CR39" s="306"/>
      <c r="CS39" s="307"/>
      <c r="CT39" s="302">
        <f t="shared" si="47"/>
        <v>260</v>
      </c>
      <c r="CU39" s="303" t="str">
        <f t="shared" si="37"/>
        <v>ShowCoco</v>
      </c>
      <c r="CV39" s="544">
        <f t="shared" si="38"/>
        <v>0</v>
      </c>
      <c r="CW39" s="545"/>
      <c r="CX39" s="310">
        <f t="shared" si="17"/>
        <v>0</v>
      </c>
      <c r="CY39" s="308">
        <f t="shared" si="18"/>
        <v>0</v>
      </c>
      <c r="CZ39" s="311"/>
      <c r="DA39" s="29"/>
      <c r="DB39" s="29"/>
      <c r="DC39" s="302">
        <v>260</v>
      </c>
      <c r="DD39" s="303" t="str">
        <f t="shared" si="19"/>
        <v>ShowCoco</v>
      </c>
      <c r="DE39" s="304">
        <f t="shared" si="19"/>
        <v>9.3000000000000007</v>
      </c>
      <c r="DF39" s="305"/>
      <c r="DG39" s="306"/>
      <c r="DH39" s="306"/>
      <c r="DI39" s="306"/>
      <c r="DJ39" s="306"/>
      <c r="DK39" s="306"/>
      <c r="DL39" s="306"/>
      <c r="DM39" s="306"/>
      <c r="DN39" s="306"/>
      <c r="DO39" s="306"/>
      <c r="DP39" s="551" t="str">
        <f t="shared" si="39"/>
        <v>ShowCoco</v>
      </c>
      <c r="DQ39" s="552"/>
      <c r="DR39" s="306"/>
      <c r="DS39" s="306"/>
      <c r="DT39" s="306"/>
      <c r="DU39" s="306"/>
      <c r="DV39" s="306"/>
      <c r="DW39" s="306"/>
      <c r="DX39" s="306"/>
      <c r="DY39" s="306"/>
      <c r="DZ39" s="306"/>
      <c r="EA39" s="307"/>
      <c r="EB39" s="302">
        <f t="shared" si="48"/>
        <v>260</v>
      </c>
      <c r="EC39" s="303" t="str">
        <f t="shared" si="40"/>
        <v>ShowCoco</v>
      </c>
      <c r="ED39" s="544">
        <f t="shared" si="41"/>
        <v>0</v>
      </c>
      <c r="EE39" s="545"/>
      <c r="EF39" s="310">
        <f t="shared" si="20"/>
        <v>0</v>
      </c>
      <c r="EG39" s="308">
        <f t="shared" si="21"/>
        <v>0</v>
      </c>
      <c r="EH39" s="311"/>
      <c r="EI39" s="29"/>
      <c r="EK39" s="302">
        <v>260</v>
      </c>
      <c r="EL39" s="303" t="str">
        <f t="shared" si="22"/>
        <v>ShowCoco</v>
      </c>
      <c r="EM39" s="304">
        <f t="shared" si="22"/>
        <v>9.3000000000000007</v>
      </c>
      <c r="EN39" s="305"/>
      <c r="EO39" s="306"/>
      <c r="EP39" s="306"/>
      <c r="EQ39" s="306"/>
      <c r="ER39" s="306"/>
      <c r="ES39" s="306"/>
      <c r="ET39" s="306"/>
      <c r="EU39" s="306"/>
      <c r="EV39" s="306"/>
      <c r="EW39" s="306"/>
      <c r="EX39" s="551" t="str">
        <f t="shared" si="42"/>
        <v>ShowCoco</v>
      </c>
      <c r="EY39" s="552"/>
      <c r="EZ39" s="306"/>
      <c r="FA39" s="306"/>
      <c r="FB39" s="306"/>
      <c r="FC39" s="306"/>
      <c r="FD39" s="306"/>
      <c r="FE39" s="306"/>
      <c r="FF39" s="306"/>
      <c r="FG39" s="306"/>
      <c r="FH39" s="306"/>
      <c r="FI39" s="307"/>
      <c r="FJ39" s="302">
        <f t="shared" si="49"/>
        <v>260</v>
      </c>
      <c r="FK39" s="303" t="str">
        <f t="shared" si="43"/>
        <v>ShowCoco</v>
      </c>
      <c r="FL39" s="544">
        <f t="shared" si="44"/>
        <v>0</v>
      </c>
      <c r="FM39" s="545"/>
      <c r="FN39" s="310">
        <f t="shared" si="23"/>
        <v>0</v>
      </c>
      <c r="FO39" s="308">
        <f t="shared" si="24"/>
        <v>0</v>
      </c>
      <c r="FP39" s="311"/>
      <c r="FQ39" s="29"/>
      <c r="FR39" s="29"/>
    </row>
    <row r="40" spans="4:174" ht="24" customHeight="1" x14ac:dyDescent="0.25">
      <c r="D40" s="158">
        <v>540</v>
      </c>
      <c r="E40" s="159" t="s">
        <v>70</v>
      </c>
      <c r="F40" s="160">
        <v>6.6</v>
      </c>
      <c r="G40" s="161"/>
      <c r="H40" s="162"/>
      <c r="I40" s="162"/>
      <c r="J40" s="162"/>
      <c r="K40" s="162"/>
      <c r="L40" s="162"/>
      <c r="M40" s="162"/>
      <c r="N40" s="162"/>
      <c r="O40" s="162"/>
      <c r="P40" s="162"/>
      <c r="Q40" s="549" t="str">
        <f>E40</f>
        <v>Brins ChocoCaramel</v>
      </c>
      <c r="R40" s="550"/>
      <c r="S40" s="162"/>
      <c r="T40" s="162"/>
      <c r="U40" s="162"/>
      <c r="V40" s="162"/>
      <c r="W40" s="162"/>
      <c r="X40" s="162"/>
      <c r="Y40" s="162"/>
      <c r="Z40" s="162"/>
      <c r="AA40" s="162"/>
      <c r="AB40" s="163"/>
      <c r="AC40" s="158">
        <f t="shared" si="45"/>
        <v>540</v>
      </c>
      <c r="AD40" s="159" t="str">
        <f>E40</f>
        <v>Brins ChocoCaramel</v>
      </c>
      <c r="AE40" s="547">
        <f t="shared" si="25"/>
        <v>0</v>
      </c>
      <c r="AF40" s="548"/>
      <c r="AG40" s="165">
        <f t="shared" si="12"/>
        <v>0</v>
      </c>
      <c r="AH40" s="166"/>
      <c r="AI40" s="29"/>
      <c r="AJ40" s="29"/>
      <c r="AL40" s="158">
        <v>540</v>
      </c>
      <c r="AM40" s="159" t="str">
        <f t="shared" si="32"/>
        <v>Brins ChocoCaramel</v>
      </c>
      <c r="AN40" s="160">
        <f t="shared" si="32"/>
        <v>6.6</v>
      </c>
      <c r="AO40" s="161"/>
      <c r="AP40" s="162"/>
      <c r="AQ40" s="162"/>
      <c r="AR40" s="162"/>
      <c r="AS40" s="162"/>
      <c r="AT40" s="162"/>
      <c r="AU40" s="162"/>
      <c r="AV40" s="162"/>
      <c r="AW40" s="162"/>
      <c r="AX40" s="162"/>
      <c r="AY40" s="549" t="str">
        <f>AM40</f>
        <v>Brins ChocoCaramel</v>
      </c>
      <c r="AZ40" s="550"/>
      <c r="BA40" s="162"/>
      <c r="BB40" s="162"/>
      <c r="BC40" s="162"/>
      <c r="BD40" s="162"/>
      <c r="BE40" s="162"/>
      <c r="BF40" s="162"/>
      <c r="BG40" s="162"/>
      <c r="BH40" s="162"/>
      <c r="BI40" s="162"/>
      <c r="BJ40" s="163"/>
      <c r="BK40" s="158">
        <f t="shared" si="46"/>
        <v>540</v>
      </c>
      <c r="BL40" s="159" t="str">
        <f>AM40</f>
        <v>Brins ChocoCaramel</v>
      </c>
      <c r="BM40" s="547">
        <f t="shared" si="35"/>
        <v>0</v>
      </c>
      <c r="BN40" s="548"/>
      <c r="BO40" s="167">
        <f t="shared" si="14"/>
        <v>0</v>
      </c>
      <c r="BP40" s="165">
        <f t="shared" si="15"/>
        <v>0</v>
      </c>
      <c r="BQ40" s="33"/>
      <c r="BR40" s="29"/>
      <c r="BS40" s="29"/>
      <c r="BT40" s="29"/>
      <c r="BU40" s="158">
        <v>540</v>
      </c>
      <c r="BV40" s="159" t="str">
        <f t="shared" si="16"/>
        <v>Brins ChocoCaramel</v>
      </c>
      <c r="BW40" s="160">
        <f t="shared" si="16"/>
        <v>6.6</v>
      </c>
      <c r="BX40" s="161"/>
      <c r="BY40" s="162"/>
      <c r="BZ40" s="162"/>
      <c r="CA40" s="162"/>
      <c r="CB40" s="162"/>
      <c r="CC40" s="162"/>
      <c r="CD40" s="162"/>
      <c r="CE40" s="162"/>
      <c r="CF40" s="162"/>
      <c r="CG40" s="162"/>
      <c r="CH40" s="549" t="str">
        <f>BV40</f>
        <v>Brins ChocoCaramel</v>
      </c>
      <c r="CI40" s="550"/>
      <c r="CJ40" s="162"/>
      <c r="CK40" s="162"/>
      <c r="CL40" s="162"/>
      <c r="CM40" s="162"/>
      <c r="CN40" s="162"/>
      <c r="CO40" s="162"/>
      <c r="CP40" s="162"/>
      <c r="CQ40" s="162"/>
      <c r="CR40" s="162"/>
      <c r="CS40" s="163"/>
      <c r="CT40" s="158">
        <f t="shared" si="47"/>
        <v>540</v>
      </c>
      <c r="CU40" s="159" t="str">
        <f>BV40</f>
        <v>Brins ChocoCaramel</v>
      </c>
      <c r="CV40" s="547">
        <f t="shared" si="38"/>
        <v>0</v>
      </c>
      <c r="CW40" s="548"/>
      <c r="CX40" s="167">
        <f t="shared" si="17"/>
        <v>0</v>
      </c>
      <c r="CY40" s="165">
        <f t="shared" si="18"/>
        <v>0</v>
      </c>
      <c r="CZ40" s="33"/>
      <c r="DA40" s="29"/>
      <c r="DB40" s="29"/>
      <c r="DC40" s="158">
        <v>540</v>
      </c>
      <c r="DD40" s="159" t="str">
        <f t="shared" si="19"/>
        <v>Brins ChocoCaramel</v>
      </c>
      <c r="DE40" s="160">
        <f t="shared" si="19"/>
        <v>6.6</v>
      </c>
      <c r="DF40" s="161"/>
      <c r="DG40" s="162"/>
      <c r="DH40" s="162"/>
      <c r="DI40" s="162"/>
      <c r="DJ40" s="162"/>
      <c r="DK40" s="162"/>
      <c r="DL40" s="162"/>
      <c r="DM40" s="162"/>
      <c r="DN40" s="162"/>
      <c r="DO40" s="162"/>
      <c r="DP40" s="549" t="str">
        <f>DD40</f>
        <v>Brins ChocoCaramel</v>
      </c>
      <c r="DQ40" s="550"/>
      <c r="DR40" s="162"/>
      <c r="DS40" s="162"/>
      <c r="DT40" s="162"/>
      <c r="DU40" s="162"/>
      <c r="DV40" s="162"/>
      <c r="DW40" s="162"/>
      <c r="DX40" s="162"/>
      <c r="DY40" s="162"/>
      <c r="DZ40" s="162"/>
      <c r="EA40" s="163"/>
      <c r="EB40" s="158">
        <f t="shared" si="48"/>
        <v>540</v>
      </c>
      <c r="EC40" s="159" t="str">
        <f>DD40</f>
        <v>Brins ChocoCaramel</v>
      </c>
      <c r="ED40" s="547">
        <f t="shared" si="41"/>
        <v>0</v>
      </c>
      <c r="EE40" s="548"/>
      <c r="EF40" s="167">
        <f t="shared" si="20"/>
        <v>0</v>
      </c>
      <c r="EG40" s="165">
        <f t="shared" si="21"/>
        <v>0</v>
      </c>
      <c r="EH40" s="33"/>
      <c r="EI40" s="29"/>
      <c r="EK40" s="158">
        <v>540</v>
      </c>
      <c r="EL40" s="159" t="str">
        <f t="shared" si="22"/>
        <v>Brins ChocoCaramel</v>
      </c>
      <c r="EM40" s="160">
        <f t="shared" si="22"/>
        <v>6.6</v>
      </c>
      <c r="EN40" s="161"/>
      <c r="EO40" s="162"/>
      <c r="EP40" s="162"/>
      <c r="EQ40" s="162"/>
      <c r="ER40" s="162"/>
      <c r="ES40" s="162"/>
      <c r="ET40" s="162"/>
      <c r="EU40" s="162"/>
      <c r="EV40" s="162"/>
      <c r="EW40" s="162"/>
      <c r="EX40" s="549" t="str">
        <f>EL40</f>
        <v>Brins ChocoCaramel</v>
      </c>
      <c r="EY40" s="550"/>
      <c r="EZ40" s="162"/>
      <c r="FA40" s="162"/>
      <c r="FB40" s="162"/>
      <c r="FC40" s="162"/>
      <c r="FD40" s="162"/>
      <c r="FE40" s="162"/>
      <c r="FF40" s="162"/>
      <c r="FG40" s="162"/>
      <c r="FH40" s="162"/>
      <c r="FI40" s="163"/>
      <c r="FJ40" s="158">
        <f t="shared" si="49"/>
        <v>540</v>
      </c>
      <c r="FK40" s="159" t="str">
        <f>EL40</f>
        <v>Brins ChocoCaramel</v>
      </c>
      <c r="FL40" s="547">
        <f t="shared" si="44"/>
        <v>0</v>
      </c>
      <c r="FM40" s="548"/>
      <c r="FN40" s="299">
        <f t="shared" si="23"/>
        <v>0</v>
      </c>
      <c r="FO40" s="300">
        <f t="shared" si="24"/>
        <v>0</v>
      </c>
      <c r="FP40" s="301"/>
      <c r="FQ40" s="29"/>
      <c r="FR40" s="29"/>
    </row>
    <row r="41" spans="4:174" ht="24" customHeight="1" x14ac:dyDescent="0.25">
      <c r="D41" s="312">
        <v>610</v>
      </c>
      <c r="E41" s="303" t="s">
        <v>202</v>
      </c>
      <c r="F41" s="304">
        <v>9.1999999999999993</v>
      </c>
      <c r="G41" s="305"/>
      <c r="H41" s="306"/>
      <c r="I41" s="306"/>
      <c r="J41" s="306"/>
      <c r="K41" s="306"/>
      <c r="L41" s="306"/>
      <c r="M41" s="306"/>
      <c r="N41" s="306"/>
      <c r="O41" s="306"/>
      <c r="P41" s="306"/>
      <c r="Q41" s="546" t="str">
        <f t="shared" ref="Q41:Q46" si="50">E41</f>
        <v>Coffret Mad Ecrin</v>
      </c>
      <c r="R41" s="546"/>
      <c r="S41" s="306"/>
      <c r="T41" s="306"/>
      <c r="U41" s="306"/>
      <c r="V41" s="306"/>
      <c r="W41" s="306"/>
      <c r="X41" s="306"/>
      <c r="Y41" s="306"/>
      <c r="Z41" s="306"/>
      <c r="AA41" s="306"/>
      <c r="AB41" s="307"/>
      <c r="AC41" s="312">
        <f t="shared" si="45"/>
        <v>610</v>
      </c>
      <c r="AD41" s="313" t="str">
        <f>E41</f>
        <v>Coffret Mad Ecrin</v>
      </c>
      <c r="AE41" s="544">
        <f t="shared" si="25"/>
        <v>0</v>
      </c>
      <c r="AF41" s="545"/>
      <c r="AG41" s="308">
        <f t="shared" si="12"/>
        <v>0</v>
      </c>
      <c r="AH41" s="309"/>
      <c r="AI41" s="29"/>
      <c r="AJ41" s="29"/>
      <c r="AL41" s="312">
        <v>610</v>
      </c>
      <c r="AM41" s="303" t="str">
        <f t="shared" si="32"/>
        <v>Coffret Mad Ecrin</v>
      </c>
      <c r="AN41" s="304">
        <f t="shared" si="32"/>
        <v>9.1999999999999993</v>
      </c>
      <c r="AO41" s="305"/>
      <c r="AP41" s="306"/>
      <c r="AQ41" s="306"/>
      <c r="AR41" s="306"/>
      <c r="AS41" s="306"/>
      <c r="AT41" s="306"/>
      <c r="AU41" s="306"/>
      <c r="AV41" s="306"/>
      <c r="AW41" s="306"/>
      <c r="AX41" s="306"/>
      <c r="AY41" s="546" t="str">
        <f t="shared" ref="AY41:AY46" si="51">AM41</f>
        <v>Coffret Mad Ecrin</v>
      </c>
      <c r="AZ41" s="546"/>
      <c r="BA41" s="306"/>
      <c r="BB41" s="306"/>
      <c r="BC41" s="306"/>
      <c r="BD41" s="306"/>
      <c r="BE41" s="306"/>
      <c r="BF41" s="306"/>
      <c r="BG41" s="306"/>
      <c r="BH41" s="306"/>
      <c r="BI41" s="306"/>
      <c r="BJ41" s="307"/>
      <c r="BK41" s="312">
        <f t="shared" si="46"/>
        <v>610</v>
      </c>
      <c r="BL41" s="313" t="str">
        <f>AM41</f>
        <v>Coffret Mad Ecrin</v>
      </c>
      <c r="BM41" s="544">
        <f t="shared" si="35"/>
        <v>0</v>
      </c>
      <c r="BN41" s="545"/>
      <c r="BO41" s="310">
        <f t="shared" si="14"/>
        <v>0</v>
      </c>
      <c r="BP41" s="308">
        <f t="shared" si="15"/>
        <v>0</v>
      </c>
      <c r="BQ41" s="314"/>
      <c r="BR41" s="29"/>
      <c r="BS41" s="29"/>
      <c r="BT41" s="29"/>
      <c r="BU41" s="312">
        <v>610</v>
      </c>
      <c r="BV41" s="303" t="str">
        <f t="shared" si="16"/>
        <v>Coffret Mad Ecrin</v>
      </c>
      <c r="BW41" s="304">
        <f t="shared" si="16"/>
        <v>9.1999999999999993</v>
      </c>
      <c r="BX41" s="305"/>
      <c r="BY41" s="306"/>
      <c r="BZ41" s="306"/>
      <c r="CA41" s="306"/>
      <c r="CB41" s="306"/>
      <c r="CC41" s="306"/>
      <c r="CD41" s="306"/>
      <c r="CE41" s="306"/>
      <c r="CF41" s="306"/>
      <c r="CG41" s="306"/>
      <c r="CH41" s="546" t="str">
        <f t="shared" ref="CH41:CH46" si="52">BV41</f>
        <v>Coffret Mad Ecrin</v>
      </c>
      <c r="CI41" s="546"/>
      <c r="CJ41" s="306"/>
      <c r="CK41" s="306"/>
      <c r="CL41" s="306"/>
      <c r="CM41" s="306"/>
      <c r="CN41" s="306"/>
      <c r="CO41" s="306"/>
      <c r="CP41" s="306"/>
      <c r="CQ41" s="306"/>
      <c r="CR41" s="306"/>
      <c r="CS41" s="307"/>
      <c r="CT41" s="312">
        <f t="shared" si="47"/>
        <v>610</v>
      </c>
      <c r="CU41" s="313" t="str">
        <f>BV41</f>
        <v>Coffret Mad Ecrin</v>
      </c>
      <c r="CV41" s="544">
        <f t="shared" si="38"/>
        <v>0</v>
      </c>
      <c r="CW41" s="545"/>
      <c r="CX41" s="310">
        <f t="shared" si="17"/>
        <v>0</v>
      </c>
      <c r="CY41" s="308">
        <f t="shared" si="18"/>
        <v>0</v>
      </c>
      <c r="CZ41" s="314"/>
      <c r="DA41" s="29"/>
      <c r="DB41" s="29"/>
      <c r="DC41" s="312">
        <v>610</v>
      </c>
      <c r="DD41" s="303" t="str">
        <f t="shared" si="19"/>
        <v>Coffret Mad Ecrin</v>
      </c>
      <c r="DE41" s="304">
        <f t="shared" si="19"/>
        <v>9.1999999999999993</v>
      </c>
      <c r="DF41" s="305"/>
      <c r="DG41" s="306"/>
      <c r="DH41" s="306"/>
      <c r="DI41" s="306"/>
      <c r="DJ41" s="306"/>
      <c r="DK41" s="306"/>
      <c r="DL41" s="306"/>
      <c r="DM41" s="306"/>
      <c r="DN41" s="306"/>
      <c r="DO41" s="306"/>
      <c r="DP41" s="546" t="str">
        <f t="shared" ref="DP41:DP46" si="53">DD41</f>
        <v>Coffret Mad Ecrin</v>
      </c>
      <c r="DQ41" s="546"/>
      <c r="DR41" s="306"/>
      <c r="DS41" s="306"/>
      <c r="DT41" s="306"/>
      <c r="DU41" s="306"/>
      <c r="DV41" s="306"/>
      <c r="DW41" s="306"/>
      <c r="DX41" s="306"/>
      <c r="DY41" s="306"/>
      <c r="DZ41" s="306"/>
      <c r="EA41" s="307"/>
      <c r="EB41" s="312">
        <f t="shared" si="48"/>
        <v>610</v>
      </c>
      <c r="EC41" s="313" t="str">
        <f>DD41</f>
        <v>Coffret Mad Ecrin</v>
      </c>
      <c r="ED41" s="544">
        <f t="shared" si="41"/>
        <v>0</v>
      </c>
      <c r="EE41" s="545"/>
      <c r="EF41" s="310">
        <f t="shared" si="20"/>
        <v>0</v>
      </c>
      <c r="EG41" s="308">
        <f t="shared" si="21"/>
        <v>0</v>
      </c>
      <c r="EH41" s="311"/>
      <c r="EI41" s="29"/>
      <c r="EK41" s="312">
        <v>610</v>
      </c>
      <c r="EL41" s="303" t="str">
        <f t="shared" si="22"/>
        <v>Coffret Mad Ecrin</v>
      </c>
      <c r="EM41" s="304">
        <f t="shared" si="22"/>
        <v>9.1999999999999993</v>
      </c>
      <c r="EN41" s="305"/>
      <c r="EO41" s="306"/>
      <c r="EP41" s="306"/>
      <c r="EQ41" s="306"/>
      <c r="ER41" s="306"/>
      <c r="ES41" s="306"/>
      <c r="ET41" s="306"/>
      <c r="EU41" s="306"/>
      <c r="EV41" s="306"/>
      <c r="EW41" s="306"/>
      <c r="EX41" s="546" t="str">
        <f t="shared" ref="EX41:EX46" si="54">EL41</f>
        <v>Coffret Mad Ecrin</v>
      </c>
      <c r="EY41" s="546"/>
      <c r="EZ41" s="306"/>
      <c r="FA41" s="306"/>
      <c r="FB41" s="306"/>
      <c r="FC41" s="306"/>
      <c r="FD41" s="306"/>
      <c r="FE41" s="306"/>
      <c r="FF41" s="306"/>
      <c r="FG41" s="306"/>
      <c r="FH41" s="306"/>
      <c r="FI41" s="307"/>
      <c r="FJ41" s="312">
        <f t="shared" si="49"/>
        <v>610</v>
      </c>
      <c r="FK41" s="313" t="str">
        <f>EL41</f>
        <v>Coffret Mad Ecrin</v>
      </c>
      <c r="FL41" s="544">
        <f t="shared" si="44"/>
        <v>0</v>
      </c>
      <c r="FM41" s="545"/>
      <c r="FN41" s="310">
        <f t="shared" si="23"/>
        <v>0</v>
      </c>
      <c r="FO41" s="308">
        <f t="shared" si="24"/>
        <v>0</v>
      </c>
      <c r="FP41" s="311"/>
      <c r="FQ41" s="29"/>
      <c r="FR41" s="29"/>
    </row>
    <row r="42" spans="4:174" ht="24" customHeight="1" x14ac:dyDescent="0.25">
      <c r="D42" s="315">
        <v>620</v>
      </c>
      <c r="E42" s="159" t="s">
        <v>203</v>
      </c>
      <c r="F42" s="160">
        <v>7.9</v>
      </c>
      <c r="G42" s="161"/>
      <c r="H42" s="162"/>
      <c r="I42" s="162"/>
      <c r="J42" s="162"/>
      <c r="K42" s="162"/>
      <c r="L42" s="162"/>
      <c r="M42" s="162"/>
      <c r="N42" s="162"/>
      <c r="O42" s="162"/>
      <c r="P42" s="162"/>
      <c r="Q42" s="543" t="str">
        <f t="shared" si="50"/>
        <v>Coffret Speculoos</v>
      </c>
      <c r="R42" s="543"/>
      <c r="S42" s="162"/>
      <c r="T42" s="162"/>
      <c r="U42" s="162"/>
      <c r="V42" s="162"/>
      <c r="W42" s="162"/>
      <c r="X42" s="162"/>
      <c r="Y42" s="162"/>
      <c r="Z42" s="162"/>
      <c r="AA42" s="162"/>
      <c r="AB42" s="163"/>
      <c r="AC42" s="315">
        <f t="shared" si="45"/>
        <v>620</v>
      </c>
      <c r="AD42" s="164" t="str">
        <f t="shared" si="45"/>
        <v>Coffret Speculoos</v>
      </c>
      <c r="AE42" s="547">
        <f t="shared" si="25"/>
        <v>0</v>
      </c>
      <c r="AF42" s="548"/>
      <c r="AG42" s="165">
        <f t="shared" si="12"/>
        <v>0</v>
      </c>
      <c r="AH42" s="166"/>
      <c r="AI42" s="29"/>
      <c r="AJ42" s="29"/>
      <c r="AL42" s="315">
        <v>620</v>
      </c>
      <c r="AM42" s="159" t="str">
        <f t="shared" si="32"/>
        <v>Coffret Speculoos</v>
      </c>
      <c r="AN42" s="160">
        <f t="shared" si="32"/>
        <v>7.9</v>
      </c>
      <c r="AO42" s="161"/>
      <c r="AP42" s="162"/>
      <c r="AQ42" s="162"/>
      <c r="AR42" s="162"/>
      <c r="AS42" s="162"/>
      <c r="AT42" s="162"/>
      <c r="AU42" s="162"/>
      <c r="AV42" s="162"/>
      <c r="AW42" s="162"/>
      <c r="AX42" s="162"/>
      <c r="AY42" s="543" t="str">
        <f t="shared" si="51"/>
        <v>Coffret Speculoos</v>
      </c>
      <c r="AZ42" s="543"/>
      <c r="BA42" s="162"/>
      <c r="BB42" s="162"/>
      <c r="BC42" s="162"/>
      <c r="BD42" s="162"/>
      <c r="BE42" s="162"/>
      <c r="BF42" s="162"/>
      <c r="BG42" s="162"/>
      <c r="BH42" s="162"/>
      <c r="BI42" s="162"/>
      <c r="BJ42" s="163"/>
      <c r="BK42" s="315">
        <f t="shared" si="46"/>
        <v>620</v>
      </c>
      <c r="BL42" s="164" t="str">
        <f t="shared" si="46"/>
        <v>Coffret Speculoos</v>
      </c>
      <c r="BM42" s="547">
        <f t="shared" si="35"/>
        <v>0</v>
      </c>
      <c r="BN42" s="548"/>
      <c r="BO42" s="167">
        <f t="shared" si="14"/>
        <v>0</v>
      </c>
      <c r="BP42" s="165">
        <f t="shared" si="15"/>
        <v>0</v>
      </c>
      <c r="BQ42" s="32"/>
      <c r="BR42" s="29"/>
      <c r="BS42" s="29"/>
      <c r="BT42" s="29"/>
      <c r="BU42" s="315">
        <v>620</v>
      </c>
      <c r="BV42" s="159" t="str">
        <f t="shared" si="16"/>
        <v>Coffret Speculoos</v>
      </c>
      <c r="BW42" s="160">
        <f t="shared" si="16"/>
        <v>7.9</v>
      </c>
      <c r="BX42" s="161"/>
      <c r="BY42" s="162"/>
      <c r="BZ42" s="162"/>
      <c r="CA42" s="162"/>
      <c r="CB42" s="162"/>
      <c r="CC42" s="162"/>
      <c r="CD42" s="162"/>
      <c r="CE42" s="162"/>
      <c r="CF42" s="162"/>
      <c r="CG42" s="162"/>
      <c r="CH42" s="543" t="str">
        <f t="shared" si="52"/>
        <v>Coffret Speculoos</v>
      </c>
      <c r="CI42" s="543"/>
      <c r="CJ42" s="162"/>
      <c r="CK42" s="162"/>
      <c r="CL42" s="162"/>
      <c r="CM42" s="162"/>
      <c r="CN42" s="162"/>
      <c r="CO42" s="162"/>
      <c r="CP42" s="162"/>
      <c r="CQ42" s="162"/>
      <c r="CR42" s="162"/>
      <c r="CS42" s="163"/>
      <c r="CT42" s="315">
        <f t="shared" si="47"/>
        <v>620</v>
      </c>
      <c r="CU42" s="164" t="str">
        <f t="shared" si="47"/>
        <v>Coffret Speculoos</v>
      </c>
      <c r="CV42" s="547">
        <f t="shared" si="38"/>
        <v>0</v>
      </c>
      <c r="CW42" s="548"/>
      <c r="CX42" s="167">
        <f t="shared" si="17"/>
        <v>0</v>
      </c>
      <c r="CY42" s="165">
        <f t="shared" si="18"/>
        <v>0</v>
      </c>
      <c r="CZ42" s="32"/>
      <c r="DA42" s="29"/>
      <c r="DB42" s="29"/>
      <c r="DC42" s="315">
        <v>620</v>
      </c>
      <c r="DD42" s="159" t="str">
        <f t="shared" si="19"/>
        <v>Coffret Speculoos</v>
      </c>
      <c r="DE42" s="160">
        <f t="shared" si="19"/>
        <v>7.9</v>
      </c>
      <c r="DF42" s="161"/>
      <c r="DG42" s="162"/>
      <c r="DH42" s="162"/>
      <c r="DI42" s="162"/>
      <c r="DJ42" s="162"/>
      <c r="DK42" s="162"/>
      <c r="DL42" s="162"/>
      <c r="DM42" s="162"/>
      <c r="DN42" s="162"/>
      <c r="DO42" s="162"/>
      <c r="DP42" s="543" t="str">
        <f t="shared" si="53"/>
        <v>Coffret Speculoos</v>
      </c>
      <c r="DQ42" s="543"/>
      <c r="DR42" s="162"/>
      <c r="DS42" s="162"/>
      <c r="DT42" s="162"/>
      <c r="DU42" s="162"/>
      <c r="DV42" s="162"/>
      <c r="DW42" s="162"/>
      <c r="DX42" s="162"/>
      <c r="DY42" s="162"/>
      <c r="DZ42" s="162"/>
      <c r="EA42" s="163"/>
      <c r="EB42" s="315">
        <f t="shared" si="48"/>
        <v>620</v>
      </c>
      <c r="EC42" s="164" t="str">
        <f t="shared" si="48"/>
        <v>Coffret Speculoos</v>
      </c>
      <c r="ED42" s="547">
        <f t="shared" si="41"/>
        <v>0</v>
      </c>
      <c r="EE42" s="548"/>
      <c r="EF42" s="167">
        <f t="shared" si="20"/>
        <v>0</v>
      </c>
      <c r="EG42" s="165">
        <f t="shared" si="21"/>
        <v>0</v>
      </c>
      <c r="EH42" s="33"/>
      <c r="EI42" s="29"/>
      <c r="EK42" s="315">
        <v>620</v>
      </c>
      <c r="EL42" s="159" t="str">
        <f t="shared" si="22"/>
        <v>Coffret Speculoos</v>
      </c>
      <c r="EM42" s="160">
        <f t="shared" si="22"/>
        <v>7.9</v>
      </c>
      <c r="EN42" s="161"/>
      <c r="EO42" s="162"/>
      <c r="EP42" s="162"/>
      <c r="EQ42" s="162"/>
      <c r="ER42" s="162"/>
      <c r="ES42" s="162"/>
      <c r="ET42" s="162"/>
      <c r="EU42" s="162"/>
      <c r="EV42" s="162"/>
      <c r="EW42" s="162"/>
      <c r="EX42" s="543" t="str">
        <f t="shared" si="54"/>
        <v>Coffret Speculoos</v>
      </c>
      <c r="EY42" s="543"/>
      <c r="EZ42" s="162"/>
      <c r="FA42" s="162"/>
      <c r="FB42" s="162"/>
      <c r="FC42" s="162"/>
      <c r="FD42" s="162"/>
      <c r="FE42" s="162"/>
      <c r="FF42" s="162"/>
      <c r="FG42" s="162"/>
      <c r="FH42" s="162"/>
      <c r="FI42" s="163"/>
      <c r="FJ42" s="315">
        <f t="shared" si="49"/>
        <v>620</v>
      </c>
      <c r="FK42" s="164" t="str">
        <f t="shared" si="49"/>
        <v>Coffret Speculoos</v>
      </c>
      <c r="FL42" s="547">
        <f t="shared" si="44"/>
        <v>0</v>
      </c>
      <c r="FM42" s="548"/>
      <c r="FN42" s="299">
        <f t="shared" si="23"/>
        <v>0</v>
      </c>
      <c r="FO42" s="300">
        <f t="shared" si="24"/>
        <v>0</v>
      </c>
      <c r="FP42" s="301"/>
      <c r="FQ42" s="29"/>
      <c r="FR42" s="29"/>
    </row>
    <row r="43" spans="4:174" ht="24" customHeight="1" x14ac:dyDescent="0.25">
      <c r="D43" s="312">
        <v>700</v>
      </c>
      <c r="E43" s="303" t="s">
        <v>204</v>
      </c>
      <c r="F43" s="304">
        <v>7.9</v>
      </c>
      <c r="G43" s="305"/>
      <c r="H43" s="306"/>
      <c r="I43" s="306"/>
      <c r="J43" s="306"/>
      <c r="K43" s="306"/>
      <c r="L43" s="306"/>
      <c r="M43" s="306"/>
      <c r="N43" s="306"/>
      <c r="O43" s="306"/>
      <c r="P43" s="306"/>
      <c r="Q43" s="546" t="str">
        <f t="shared" si="50"/>
        <v>Amandes &amp; Croustilles</v>
      </c>
      <c r="R43" s="546"/>
      <c r="S43" s="306"/>
      <c r="T43" s="306"/>
      <c r="U43" s="306"/>
      <c r="V43" s="306"/>
      <c r="W43" s="306"/>
      <c r="X43" s="306"/>
      <c r="Y43" s="306"/>
      <c r="Z43" s="306"/>
      <c r="AA43" s="306"/>
      <c r="AB43" s="307"/>
      <c r="AC43" s="312">
        <f t="shared" si="45"/>
        <v>700</v>
      </c>
      <c r="AD43" s="313" t="str">
        <f t="shared" si="45"/>
        <v>Amandes &amp; Croustilles</v>
      </c>
      <c r="AE43" s="544">
        <f t="shared" si="25"/>
        <v>0</v>
      </c>
      <c r="AF43" s="545"/>
      <c r="AG43" s="308">
        <f t="shared" si="12"/>
        <v>0</v>
      </c>
      <c r="AH43" s="309"/>
      <c r="AI43" s="29"/>
      <c r="AJ43" s="29"/>
      <c r="AL43" s="312">
        <v>700</v>
      </c>
      <c r="AM43" s="303" t="str">
        <f t="shared" si="32"/>
        <v>Amandes &amp; Croustilles</v>
      </c>
      <c r="AN43" s="304">
        <f t="shared" si="32"/>
        <v>7.9</v>
      </c>
      <c r="AO43" s="305"/>
      <c r="AP43" s="306"/>
      <c r="AQ43" s="306"/>
      <c r="AR43" s="306"/>
      <c r="AS43" s="306"/>
      <c r="AT43" s="306"/>
      <c r="AU43" s="306"/>
      <c r="AV43" s="306"/>
      <c r="AW43" s="306"/>
      <c r="AX43" s="306"/>
      <c r="AY43" s="546" t="str">
        <f t="shared" si="51"/>
        <v>Amandes &amp; Croustilles</v>
      </c>
      <c r="AZ43" s="546"/>
      <c r="BA43" s="306"/>
      <c r="BB43" s="306"/>
      <c r="BC43" s="306"/>
      <c r="BD43" s="306"/>
      <c r="BE43" s="306"/>
      <c r="BF43" s="306"/>
      <c r="BG43" s="306"/>
      <c r="BH43" s="306"/>
      <c r="BI43" s="306"/>
      <c r="BJ43" s="307"/>
      <c r="BK43" s="312">
        <f t="shared" si="46"/>
        <v>700</v>
      </c>
      <c r="BL43" s="313" t="str">
        <f t="shared" si="46"/>
        <v>Amandes &amp; Croustilles</v>
      </c>
      <c r="BM43" s="544">
        <f t="shared" si="35"/>
        <v>0</v>
      </c>
      <c r="BN43" s="545"/>
      <c r="BO43" s="310">
        <f t="shared" si="14"/>
        <v>0</v>
      </c>
      <c r="BP43" s="308">
        <f t="shared" si="15"/>
        <v>0</v>
      </c>
      <c r="BQ43" s="314"/>
      <c r="BR43" s="29"/>
      <c r="BS43" s="29"/>
      <c r="BT43" s="29"/>
      <c r="BU43" s="312">
        <v>700</v>
      </c>
      <c r="BV43" s="303" t="str">
        <f t="shared" si="16"/>
        <v>Amandes &amp; Croustilles</v>
      </c>
      <c r="BW43" s="304">
        <f t="shared" si="16"/>
        <v>7.9</v>
      </c>
      <c r="BX43" s="305"/>
      <c r="BY43" s="306"/>
      <c r="BZ43" s="306"/>
      <c r="CA43" s="306"/>
      <c r="CB43" s="306"/>
      <c r="CC43" s="306"/>
      <c r="CD43" s="306"/>
      <c r="CE43" s="306"/>
      <c r="CF43" s="306"/>
      <c r="CG43" s="306"/>
      <c r="CH43" s="546" t="str">
        <f t="shared" si="52"/>
        <v>Amandes &amp; Croustilles</v>
      </c>
      <c r="CI43" s="546"/>
      <c r="CJ43" s="306"/>
      <c r="CK43" s="306"/>
      <c r="CL43" s="306"/>
      <c r="CM43" s="306"/>
      <c r="CN43" s="306"/>
      <c r="CO43" s="306"/>
      <c r="CP43" s="306"/>
      <c r="CQ43" s="306"/>
      <c r="CR43" s="306"/>
      <c r="CS43" s="307"/>
      <c r="CT43" s="312">
        <f t="shared" si="47"/>
        <v>700</v>
      </c>
      <c r="CU43" s="313" t="str">
        <f t="shared" si="47"/>
        <v>Amandes &amp; Croustilles</v>
      </c>
      <c r="CV43" s="544">
        <f t="shared" si="38"/>
        <v>0</v>
      </c>
      <c r="CW43" s="545"/>
      <c r="CX43" s="310">
        <f t="shared" si="17"/>
        <v>0</v>
      </c>
      <c r="CY43" s="308">
        <f t="shared" si="18"/>
        <v>0</v>
      </c>
      <c r="CZ43" s="314"/>
      <c r="DA43" s="29"/>
      <c r="DB43" s="29"/>
      <c r="DC43" s="312">
        <v>700</v>
      </c>
      <c r="DD43" s="303" t="str">
        <f t="shared" si="19"/>
        <v>Amandes &amp; Croustilles</v>
      </c>
      <c r="DE43" s="304">
        <f t="shared" si="19"/>
        <v>7.9</v>
      </c>
      <c r="DF43" s="305"/>
      <c r="DG43" s="306"/>
      <c r="DH43" s="306"/>
      <c r="DI43" s="306"/>
      <c r="DJ43" s="306"/>
      <c r="DK43" s="306"/>
      <c r="DL43" s="306"/>
      <c r="DM43" s="306"/>
      <c r="DN43" s="306"/>
      <c r="DO43" s="306"/>
      <c r="DP43" s="546" t="str">
        <f t="shared" si="53"/>
        <v>Amandes &amp; Croustilles</v>
      </c>
      <c r="DQ43" s="546"/>
      <c r="DR43" s="306"/>
      <c r="DS43" s="306"/>
      <c r="DT43" s="306"/>
      <c r="DU43" s="306"/>
      <c r="DV43" s="306"/>
      <c r="DW43" s="306"/>
      <c r="DX43" s="306"/>
      <c r="DY43" s="306"/>
      <c r="DZ43" s="306"/>
      <c r="EA43" s="307"/>
      <c r="EB43" s="312">
        <f t="shared" si="48"/>
        <v>700</v>
      </c>
      <c r="EC43" s="313" t="str">
        <f t="shared" si="48"/>
        <v>Amandes &amp; Croustilles</v>
      </c>
      <c r="ED43" s="544">
        <f t="shared" si="41"/>
        <v>0</v>
      </c>
      <c r="EE43" s="545"/>
      <c r="EF43" s="310">
        <f t="shared" si="20"/>
        <v>0</v>
      </c>
      <c r="EG43" s="308">
        <f t="shared" si="21"/>
        <v>0</v>
      </c>
      <c r="EH43" s="311"/>
      <c r="EI43" s="29"/>
      <c r="EK43" s="312">
        <v>700</v>
      </c>
      <c r="EL43" s="303" t="str">
        <f t="shared" si="22"/>
        <v>Amandes &amp; Croustilles</v>
      </c>
      <c r="EM43" s="304">
        <f t="shared" si="22"/>
        <v>7.9</v>
      </c>
      <c r="EN43" s="305"/>
      <c r="EO43" s="306"/>
      <c r="EP43" s="306"/>
      <c r="EQ43" s="306"/>
      <c r="ER43" s="306"/>
      <c r="ES43" s="306"/>
      <c r="ET43" s="306"/>
      <c r="EU43" s="306"/>
      <c r="EV43" s="306"/>
      <c r="EW43" s="306"/>
      <c r="EX43" s="546" t="str">
        <f t="shared" si="54"/>
        <v>Amandes &amp; Croustilles</v>
      </c>
      <c r="EY43" s="546"/>
      <c r="EZ43" s="306"/>
      <c r="FA43" s="306"/>
      <c r="FB43" s="306"/>
      <c r="FC43" s="306"/>
      <c r="FD43" s="306"/>
      <c r="FE43" s="306"/>
      <c r="FF43" s="306"/>
      <c r="FG43" s="306"/>
      <c r="FH43" s="306"/>
      <c r="FI43" s="307"/>
      <c r="FJ43" s="312">
        <f t="shared" si="49"/>
        <v>700</v>
      </c>
      <c r="FK43" s="313" t="str">
        <f t="shared" si="49"/>
        <v>Amandes &amp; Croustilles</v>
      </c>
      <c r="FL43" s="544">
        <f t="shared" si="44"/>
        <v>0</v>
      </c>
      <c r="FM43" s="545"/>
      <c r="FN43" s="310">
        <f t="shared" si="23"/>
        <v>0</v>
      </c>
      <c r="FO43" s="308">
        <f t="shared" si="24"/>
        <v>0</v>
      </c>
      <c r="FP43" s="301"/>
      <c r="FQ43" s="29"/>
      <c r="FR43" s="29"/>
    </row>
    <row r="44" spans="4:174" ht="24" customHeight="1" x14ac:dyDescent="0.25">
      <c r="D44" s="315">
        <v>710</v>
      </c>
      <c r="E44" s="159" t="s">
        <v>205</v>
      </c>
      <c r="F44" s="160">
        <v>5.7</v>
      </c>
      <c r="G44" s="161"/>
      <c r="H44" s="162"/>
      <c r="I44" s="162"/>
      <c r="J44" s="162"/>
      <c r="K44" s="162"/>
      <c r="L44" s="162"/>
      <c r="M44" s="162"/>
      <c r="N44" s="162"/>
      <c r="O44" s="162"/>
      <c r="P44" s="162"/>
      <c r="Q44" s="543" t="str">
        <f t="shared" si="50"/>
        <v>Fritures ChocoLait</v>
      </c>
      <c r="R44" s="543"/>
      <c r="S44" s="162"/>
      <c r="T44" s="162"/>
      <c r="U44" s="162"/>
      <c r="V44" s="162"/>
      <c r="W44" s="162"/>
      <c r="X44" s="162"/>
      <c r="Y44" s="162"/>
      <c r="Z44" s="162"/>
      <c r="AA44" s="162"/>
      <c r="AB44" s="163"/>
      <c r="AC44" s="315">
        <f t="shared" si="45"/>
        <v>710</v>
      </c>
      <c r="AD44" s="159" t="str">
        <f t="shared" si="45"/>
        <v>Fritures ChocoLait</v>
      </c>
      <c r="AE44" s="547">
        <f t="shared" si="25"/>
        <v>0</v>
      </c>
      <c r="AF44" s="548"/>
      <c r="AG44" s="165">
        <f t="shared" si="12"/>
        <v>0</v>
      </c>
      <c r="AH44" s="166"/>
      <c r="AI44" s="29"/>
      <c r="AJ44" s="29"/>
      <c r="AL44" s="315">
        <v>710</v>
      </c>
      <c r="AM44" s="159" t="str">
        <f t="shared" si="32"/>
        <v>Fritures ChocoLait</v>
      </c>
      <c r="AN44" s="160">
        <f t="shared" si="32"/>
        <v>5.7</v>
      </c>
      <c r="AO44" s="161"/>
      <c r="AP44" s="162"/>
      <c r="AQ44" s="162"/>
      <c r="AR44" s="162"/>
      <c r="AS44" s="162"/>
      <c r="AT44" s="162"/>
      <c r="AU44" s="162"/>
      <c r="AV44" s="162"/>
      <c r="AW44" s="162"/>
      <c r="AX44" s="162"/>
      <c r="AY44" s="543" t="str">
        <f t="shared" si="51"/>
        <v>Fritures ChocoLait</v>
      </c>
      <c r="AZ44" s="543"/>
      <c r="BA44" s="162"/>
      <c r="BB44" s="162"/>
      <c r="BC44" s="162"/>
      <c r="BD44" s="162"/>
      <c r="BE44" s="162"/>
      <c r="BF44" s="162"/>
      <c r="BG44" s="162"/>
      <c r="BH44" s="162"/>
      <c r="BI44" s="162"/>
      <c r="BJ44" s="163"/>
      <c r="BK44" s="315">
        <f t="shared" si="46"/>
        <v>710</v>
      </c>
      <c r="BL44" s="164" t="str">
        <f t="shared" si="46"/>
        <v>Fritures ChocoLait</v>
      </c>
      <c r="BM44" s="547">
        <f t="shared" si="35"/>
        <v>0</v>
      </c>
      <c r="BN44" s="548"/>
      <c r="BO44" s="167">
        <f t="shared" si="14"/>
        <v>0</v>
      </c>
      <c r="BP44" s="165">
        <f t="shared" si="15"/>
        <v>0</v>
      </c>
      <c r="BQ44" s="32"/>
      <c r="BR44" s="29"/>
      <c r="BS44" s="29"/>
      <c r="BT44" s="29"/>
      <c r="BU44" s="315">
        <v>710</v>
      </c>
      <c r="BV44" s="159" t="str">
        <f t="shared" si="16"/>
        <v>Fritures ChocoLait</v>
      </c>
      <c r="BW44" s="160">
        <f t="shared" si="16"/>
        <v>5.7</v>
      </c>
      <c r="BX44" s="161"/>
      <c r="BY44" s="162"/>
      <c r="BZ44" s="162"/>
      <c r="CA44" s="162"/>
      <c r="CB44" s="162"/>
      <c r="CC44" s="162"/>
      <c r="CD44" s="162"/>
      <c r="CE44" s="162"/>
      <c r="CF44" s="162"/>
      <c r="CG44" s="162"/>
      <c r="CH44" s="543" t="str">
        <f t="shared" si="52"/>
        <v>Fritures ChocoLait</v>
      </c>
      <c r="CI44" s="543"/>
      <c r="CJ44" s="162"/>
      <c r="CK44" s="162"/>
      <c r="CL44" s="162"/>
      <c r="CM44" s="162"/>
      <c r="CN44" s="162"/>
      <c r="CO44" s="162"/>
      <c r="CP44" s="162"/>
      <c r="CQ44" s="162"/>
      <c r="CR44" s="162"/>
      <c r="CS44" s="163"/>
      <c r="CT44" s="315">
        <f t="shared" si="47"/>
        <v>710</v>
      </c>
      <c r="CU44" s="164" t="str">
        <f t="shared" si="47"/>
        <v>Fritures ChocoLait</v>
      </c>
      <c r="CV44" s="547">
        <f t="shared" si="38"/>
        <v>0</v>
      </c>
      <c r="CW44" s="548"/>
      <c r="CX44" s="167">
        <f t="shared" si="17"/>
        <v>0</v>
      </c>
      <c r="CY44" s="165">
        <f t="shared" si="18"/>
        <v>0</v>
      </c>
      <c r="CZ44" s="32"/>
      <c r="DA44" s="29"/>
      <c r="DB44" s="29"/>
      <c r="DC44" s="315">
        <v>710</v>
      </c>
      <c r="DD44" s="159" t="str">
        <f t="shared" si="19"/>
        <v>Fritures ChocoLait</v>
      </c>
      <c r="DE44" s="160">
        <f t="shared" si="19"/>
        <v>5.7</v>
      </c>
      <c r="DF44" s="161"/>
      <c r="DG44" s="162"/>
      <c r="DH44" s="162"/>
      <c r="DI44" s="162"/>
      <c r="DJ44" s="162"/>
      <c r="DK44" s="162"/>
      <c r="DL44" s="162"/>
      <c r="DM44" s="162"/>
      <c r="DN44" s="162"/>
      <c r="DO44" s="162"/>
      <c r="DP44" s="543" t="str">
        <f t="shared" si="53"/>
        <v>Fritures ChocoLait</v>
      </c>
      <c r="DQ44" s="543"/>
      <c r="DR44" s="162"/>
      <c r="DS44" s="162"/>
      <c r="DT44" s="162"/>
      <c r="DU44" s="162"/>
      <c r="DV44" s="162"/>
      <c r="DW44" s="162"/>
      <c r="DX44" s="162"/>
      <c r="DY44" s="162"/>
      <c r="DZ44" s="162"/>
      <c r="EA44" s="163"/>
      <c r="EB44" s="315">
        <f t="shared" si="48"/>
        <v>710</v>
      </c>
      <c r="EC44" s="164" t="str">
        <f t="shared" si="48"/>
        <v>Fritures ChocoLait</v>
      </c>
      <c r="ED44" s="547">
        <f t="shared" si="41"/>
        <v>0</v>
      </c>
      <c r="EE44" s="548"/>
      <c r="EF44" s="167">
        <f t="shared" si="20"/>
        <v>0</v>
      </c>
      <c r="EG44" s="165">
        <f t="shared" si="21"/>
        <v>0</v>
      </c>
      <c r="EH44" s="33"/>
      <c r="EI44" s="29"/>
      <c r="EK44" s="315">
        <v>710</v>
      </c>
      <c r="EL44" s="159" t="str">
        <f t="shared" si="22"/>
        <v>Fritures ChocoLait</v>
      </c>
      <c r="EM44" s="160">
        <f t="shared" si="22"/>
        <v>5.7</v>
      </c>
      <c r="EN44" s="161"/>
      <c r="EO44" s="162"/>
      <c r="EP44" s="162"/>
      <c r="EQ44" s="162"/>
      <c r="ER44" s="162"/>
      <c r="ES44" s="162"/>
      <c r="ET44" s="162"/>
      <c r="EU44" s="162"/>
      <c r="EV44" s="162"/>
      <c r="EW44" s="162"/>
      <c r="EX44" s="543" t="str">
        <f t="shared" si="54"/>
        <v>Fritures ChocoLait</v>
      </c>
      <c r="EY44" s="543"/>
      <c r="EZ44" s="162"/>
      <c r="FA44" s="162"/>
      <c r="FB44" s="162"/>
      <c r="FC44" s="162"/>
      <c r="FD44" s="162"/>
      <c r="FE44" s="162"/>
      <c r="FF44" s="162"/>
      <c r="FG44" s="162"/>
      <c r="FH44" s="162"/>
      <c r="FI44" s="163"/>
      <c r="FJ44" s="315">
        <f t="shared" si="49"/>
        <v>710</v>
      </c>
      <c r="FK44" s="164" t="str">
        <f t="shared" si="49"/>
        <v>Fritures ChocoLait</v>
      </c>
      <c r="FL44" s="547">
        <f t="shared" si="44"/>
        <v>0</v>
      </c>
      <c r="FM44" s="548"/>
      <c r="FN44" s="299">
        <f t="shared" si="23"/>
        <v>0</v>
      </c>
      <c r="FO44" s="300">
        <f t="shared" si="24"/>
        <v>0</v>
      </c>
      <c r="FP44" s="301"/>
      <c r="FQ44" s="29"/>
      <c r="FR44" s="29"/>
    </row>
    <row r="45" spans="4:174" ht="24" customHeight="1" x14ac:dyDescent="0.25">
      <c r="D45" s="312"/>
      <c r="E45" s="303"/>
      <c r="F45" s="304"/>
      <c r="G45" s="305"/>
      <c r="H45" s="306"/>
      <c r="I45" s="306"/>
      <c r="J45" s="306"/>
      <c r="K45" s="306"/>
      <c r="L45" s="306"/>
      <c r="M45" s="306"/>
      <c r="N45" s="306"/>
      <c r="O45" s="306"/>
      <c r="P45" s="306"/>
      <c r="Q45" s="546">
        <f t="shared" si="50"/>
        <v>0</v>
      </c>
      <c r="R45" s="546"/>
      <c r="S45" s="306"/>
      <c r="T45" s="306"/>
      <c r="U45" s="306"/>
      <c r="V45" s="306"/>
      <c r="W45" s="306"/>
      <c r="X45" s="306"/>
      <c r="Y45" s="306"/>
      <c r="Z45" s="306"/>
      <c r="AA45" s="306"/>
      <c r="AB45" s="307"/>
      <c r="AC45" s="312">
        <f t="shared" si="45"/>
        <v>0</v>
      </c>
      <c r="AD45" s="313">
        <f t="shared" si="45"/>
        <v>0</v>
      </c>
      <c r="AE45" s="544">
        <f t="shared" si="25"/>
        <v>0</v>
      </c>
      <c r="AF45" s="545"/>
      <c r="AG45" s="308" t="str">
        <f t="shared" si="12"/>
        <v/>
      </c>
      <c r="AH45" s="309"/>
      <c r="AI45" s="29"/>
      <c r="AJ45" s="29"/>
      <c r="AL45" s="312"/>
      <c r="AM45" s="303">
        <f t="shared" si="32"/>
        <v>0</v>
      </c>
      <c r="AN45" s="304">
        <f t="shared" si="32"/>
        <v>0</v>
      </c>
      <c r="AO45" s="305"/>
      <c r="AP45" s="306"/>
      <c r="AQ45" s="306"/>
      <c r="AR45" s="306"/>
      <c r="AS45" s="306"/>
      <c r="AT45" s="306"/>
      <c r="AU45" s="306"/>
      <c r="AV45" s="306"/>
      <c r="AW45" s="306"/>
      <c r="AX45" s="306"/>
      <c r="AY45" s="546">
        <f t="shared" si="51"/>
        <v>0</v>
      </c>
      <c r="AZ45" s="546"/>
      <c r="BA45" s="306"/>
      <c r="BB45" s="306"/>
      <c r="BC45" s="306"/>
      <c r="BD45" s="306"/>
      <c r="BE45" s="306"/>
      <c r="BF45" s="306"/>
      <c r="BG45" s="306"/>
      <c r="BH45" s="306"/>
      <c r="BI45" s="306"/>
      <c r="BJ45" s="307"/>
      <c r="BK45" s="312">
        <f t="shared" si="46"/>
        <v>0</v>
      </c>
      <c r="BL45" s="313">
        <f t="shared" si="46"/>
        <v>0</v>
      </c>
      <c r="BM45" s="544">
        <f t="shared" si="35"/>
        <v>0</v>
      </c>
      <c r="BN45" s="545"/>
      <c r="BO45" s="310">
        <f t="shared" si="14"/>
        <v>0</v>
      </c>
      <c r="BP45" s="308">
        <f t="shared" si="15"/>
        <v>0</v>
      </c>
      <c r="BQ45" s="314"/>
      <c r="BR45" s="29"/>
      <c r="BS45" s="29"/>
      <c r="BT45" s="29"/>
      <c r="BU45" s="312"/>
      <c r="BV45" s="303">
        <f t="shared" si="16"/>
        <v>0</v>
      </c>
      <c r="BW45" s="304">
        <f t="shared" si="16"/>
        <v>0</v>
      </c>
      <c r="BX45" s="305"/>
      <c r="BY45" s="306"/>
      <c r="BZ45" s="306"/>
      <c r="CA45" s="306"/>
      <c r="CB45" s="306"/>
      <c r="CC45" s="306"/>
      <c r="CD45" s="306"/>
      <c r="CE45" s="306"/>
      <c r="CF45" s="306"/>
      <c r="CG45" s="306"/>
      <c r="CH45" s="546">
        <f t="shared" si="52"/>
        <v>0</v>
      </c>
      <c r="CI45" s="546"/>
      <c r="CJ45" s="306"/>
      <c r="CK45" s="306"/>
      <c r="CL45" s="306"/>
      <c r="CM45" s="306"/>
      <c r="CN45" s="306"/>
      <c r="CO45" s="306"/>
      <c r="CP45" s="306"/>
      <c r="CQ45" s="306"/>
      <c r="CR45" s="306"/>
      <c r="CS45" s="307"/>
      <c r="CT45" s="312">
        <f t="shared" si="47"/>
        <v>0</v>
      </c>
      <c r="CU45" s="313">
        <f t="shared" si="47"/>
        <v>0</v>
      </c>
      <c r="CV45" s="544">
        <f t="shared" si="38"/>
        <v>0</v>
      </c>
      <c r="CW45" s="545"/>
      <c r="CX45" s="310">
        <f t="shared" si="17"/>
        <v>0</v>
      </c>
      <c r="CY45" s="308">
        <f t="shared" si="18"/>
        <v>0</v>
      </c>
      <c r="CZ45" s="314"/>
      <c r="DA45" s="29"/>
      <c r="DB45" s="29"/>
      <c r="DC45" s="312"/>
      <c r="DD45" s="303">
        <f t="shared" si="19"/>
        <v>0</v>
      </c>
      <c r="DE45" s="304">
        <f t="shared" si="19"/>
        <v>0</v>
      </c>
      <c r="DF45" s="305"/>
      <c r="DG45" s="306"/>
      <c r="DH45" s="306"/>
      <c r="DI45" s="306"/>
      <c r="DJ45" s="306"/>
      <c r="DK45" s="306"/>
      <c r="DL45" s="306"/>
      <c r="DM45" s="306"/>
      <c r="DN45" s="306"/>
      <c r="DO45" s="306"/>
      <c r="DP45" s="546">
        <f t="shared" si="53"/>
        <v>0</v>
      </c>
      <c r="DQ45" s="546"/>
      <c r="DR45" s="306"/>
      <c r="DS45" s="306"/>
      <c r="DT45" s="306"/>
      <c r="DU45" s="306"/>
      <c r="DV45" s="306"/>
      <c r="DW45" s="306"/>
      <c r="DX45" s="306"/>
      <c r="DY45" s="306"/>
      <c r="DZ45" s="306"/>
      <c r="EA45" s="307"/>
      <c r="EB45" s="312">
        <f t="shared" si="48"/>
        <v>0</v>
      </c>
      <c r="EC45" s="313">
        <f t="shared" si="48"/>
        <v>0</v>
      </c>
      <c r="ED45" s="544">
        <f t="shared" si="41"/>
        <v>0</v>
      </c>
      <c r="EE45" s="545"/>
      <c r="EF45" s="310">
        <f t="shared" si="20"/>
        <v>0</v>
      </c>
      <c r="EG45" s="308">
        <f t="shared" si="21"/>
        <v>0</v>
      </c>
      <c r="EH45" s="314"/>
      <c r="EI45" s="29"/>
      <c r="EK45" s="312"/>
      <c r="EL45" s="303">
        <f t="shared" si="22"/>
        <v>0</v>
      </c>
      <c r="EM45" s="304">
        <f t="shared" si="22"/>
        <v>0</v>
      </c>
      <c r="EN45" s="305"/>
      <c r="EO45" s="306"/>
      <c r="EP45" s="306"/>
      <c r="EQ45" s="306"/>
      <c r="ER45" s="306"/>
      <c r="ES45" s="306"/>
      <c r="ET45" s="306"/>
      <c r="EU45" s="306"/>
      <c r="EV45" s="306"/>
      <c r="EW45" s="306"/>
      <c r="EX45" s="546">
        <f t="shared" si="54"/>
        <v>0</v>
      </c>
      <c r="EY45" s="546"/>
      <c r="EZ45" s="306"/>
      <c r="FA45" s="306"/>
      <c r="FB45" s="306"/>
      <c r="FC45" s="306"/>
      <c r="FD45" s="306"/>
      <c r="FE45" s="306"/>
      <c r="FF45" s="306"/>
      <c r="FG45" s="306"/>
      <c r="FH45" s="306"/>
      <c r="FI45" s="307"/>
      <c r="FJ45" s="312">
        <f t="shared" si="49"/>
        <v>0</v>
      </c>
      <c r="FK45" s="313">
        <f t="shared" si="49"/>
        <v>0</v>
      </c>
      <c r="FL45" s="544">
        <f t="shared" si="44"/>
        <v>0</v>
      </c>
      <c r="FM45" s="545"/>
      <c r="FN45" s="310">
        <f t="shared" si="23"/>
        <v>0</v>
      </c>
      <c r="FO45" s="308">
        <f t="shared" si="24"/>
        <v>0</v>
      </c>
      <c r="FP45" s="311"/>
      <c r="FQ45" s="29"/>
      <c r="FR45" s="29"/>
    </row>
    <row r="46" spans="4:174" ht="24" customHeight="1" thickBot="1" x14ac:dyDescent="0.3">
      <c r="D46" s="316"/>
      <c r="E46" s="159"/>
      <c r="F46" s="267"/>
      <c r="G46" s="161"/>
      <c r="H46" s="162"/>
      <c r="I46" s="162"/>
      <c r="J46" s="162"/>
      <c r="K46" s="162"/>
      <c r="L46" s="162"/>
      <c r="M46" s="162"/>
      <c r="N46" s="162"/>
      <c r="O46" s="162"/>
      <c r="P46" s="162"/>
      <c r="Q46" s="543">
        <f t="shared" si="50"/>
        <v>0</v>
      </c>
      <c r="R46" s="543"/>
      <c r="S46" s="162"/>
      <c r="T46" s="162"/>
      <c r="U46" s="162"/>
      <c r="V46" s="162"/>
      <c r="W46" s="162"/>
      <c r="X46" s="162"/>
      <c r="Y46" s="162"/>
      <c r="Z46" s="162"/>
      <c r="AA46" s="162"/>
      <c r="AB46" s="163"/>
      <c r="AC46" s="316">
        <f t="shared" si="45"/>
        <v>0</v>
      </c>
      <c r="AD46" s="271">
        <f t="shared" si="45"/>
        <v>0</v>
      </c>
      <c r="AE46" s="541">
        <f t="shared" si="25"/>
        <v>0</v>
      </c>
      <c r="AF46" s="542"/>
      <c r="AG46" s="272" t="str">
        <f t="shared" si="12"/>
        <v/>
      </c>
      <c r="AH46" s="273"/>
      <c r="AI46" s="29"/>
      <c r="AJ46" s="29"/>
      <c r="AL46" s="316"/>
      <c r="AM46" s="159">
        <f t="shared" si="32"/>
        <v>0</v>
      </c>
      <c r="AN46" s="267">
        <f t="shared" si="32"/>
        <v>0</v>
      </c>
      <c r="AO46" s="161"/>
      <c r="AP46" s="162"/>
      <c r="AQ46" s="162"/>
      <c r="AR46" s="162"/>
      <c r="AS46" s="162"/>
      <c r="AT46" s="162"/>
      <c r="AU46" s="162"/>
      <c r="AV46" s="162"/>
      <c r="AW46" s="162"/>
      <c r="AX46" s="162"/>
      <c r="AY46" s="543">
        <f t="shared" si="51"/>
        <v>0</v>
      </c>
      <c r="AZ46" s="543"/>
      <c r="BA46" s="162"/>
      <c r="BB46" s="162"/>
      <c r="BC46" s="162"/>
      <c r="BD46" s="162"/>
      <c r="BE46" s="162"/>
      <c r="BF46" s="162"/>
      <c r="BG46" s="162"/>
      <c r="BH46" s="162"/>
      <c r="BI46" s="162"/>
      <c r="BJ46" s="163"/>
      <c r="BK46" s="316">
        <f t="shared" si="46"/>
        <v>0</v>
      </c>
      <c r="BL46" s="271">
        <f t="shared" si="46"/>
        <v>0</v>
      </c>
      <c r="BM46" s="541">
        <f t="shared" si="35"/>
        <v>0</v>
      </c>
      <c r="BN46" s="542"/>
      <c r="BO46" s="317">
        <f t="shared" si="14"/>
        <v>0</v>
      </c>
      <c r="BP46" s="272">
        <f t="shared" si="15"/>
        <v>0</v>
      </c>
      <c r="BQ46" s="318"/>
      <c r="BR46" s="29"/>
      <c r="BS46" s="29"/>
      <c r="BT46" s="29"/>
      <c r="BU46" s="316"/>
      <c r="BV46" s="159">
        <f t="shared" si="16"/>
        <v>0</v>
      </c>
      <c r="BW46" s="267">
        <f t="shared" si="16"/>
        <v>0</v>
      </c>
      <c r="BX46" s="161"/>
      <c r="BY46" s="162"/>
      <c r="BZ46" s="162"/>
      <c r="CA46" s="162"/>
      <c r="CB46" s="162"/>
      <c r="CC46" s="162"/>
      <c r="CD46" s="162"/>
      <c r="CE46" s="162"/>
      <c r="CF46" s="162"/>
      <c r="CG46" s="162"/>
      <c r="CH46" s="543">
        <f t="shared" si="52"/>
        <v>0</v>
      </c>
      <c r="CI46" s="543"/>
      <c r="CJ46" s="162"/>
      <c r="CK46" s="162"/>
      <c r="CL46" s="162"/>
      <c r="CM46" s="162"/>
      <c r="CN46" s="162"/>
      <c r="CO46" s="162"/>
      <c r="CP46" s="162"/>
      <c r="CQ46" s="162"/>
      <c r="CR46" s="162"/>
      <c r="CS46" s="163"/>
      <c r="CT46" s="316">
        <f t="shared" si="47"/>
        <v>0</v>
      </c>
      <c r="CU46" s="271">
        <f t="shared" si="47"/>
        <v>0</v>
      </c>
      <c r="CV46" s="541">
        <f t="shared" si="38"/>
        <v>0</v>
      </c>
      <c r="CW46" s="542"/>
      <c r="CX46" s="317">
        <f t="shared" si="17"/>
        <v>0</v>
      </c>
      <c r="CY46" s="272">
        <f t="shared" si="18"/>
        <v>0</v>
      </c>
      <c r="CZ46" s="318"/>
      <c r="DA46" s="29"/>
      <c r="DB46" s="29"/>
      <c r="DC46" s="316"/>
      <c r="DD46" s="159">
        <f t="shared" si="19"/>
        <v>0</v>
      </c>
      <c r="DE46" s="267">
        <f t="shared" si="19"/>
        <v>0</v>
      </c>
      <c r="DF46" s="161"/>
      <c r="DG46" s="162"/>
      <c r="DH46" s="162"/>
      <c r="DI46" s="162"/>
      <c r="DJ46" s="162"/>
      <c r="DK46" s="162"/>
      <c r="DL46" s="162"/>
      <c r="DM46" s="162"/>
      <c r="DN46" s="162"/>
      <c r="DO46" s="162"/>
      <c r="DP46" s="543">
        <f t="shared" si="53"/>
        <v>0</v>
      </c>
      <c r="DQ46" s="543"/>
      <c r="DR46" s="162"/>
      <c r="DS46" s="162"/>
      <c r="DT46" s="162"/>
      <c r="DU46" s="162"/>
      <c r="DV46" s="162"/>
      <c r="DW46" s="162"/>
      <c r="DX46" s="162"/>
      <c r="DY46" s="162"/>
      <c r="DZ46" s="162"/>
      <c r="EA46" s="163"/>
      <c r="EB46" s="316">
        <f t="shared" si="48"/>
        <v>0</v>
      </c>
      <c r="EC46" s="271">
        <f t="shared" si="48"/>
        <v>0</v>
      </c>
      <c r="ED46" s="541">
        <f t="shared" si="41"/>
        <v>0</v>
      </c>
      <c r="EE46" s="542"/>
      <c r="EF46" s="317">
        <f t="shared" si="20"/>
        <v>0</v>
      </c>
      <c r="EG46" s="272">
        <f t="shared" si="21"/>
        <v>0</v>
      </c>
      <c r="EH46" s="318"/>
      <c r="EI46" s="29"/>
      <c r="EK46" s="316"/>
      <c r="EL46" s="159">
        <f t="shared" si="22"/>
        <v>0</v>
      </c>
      <c r="EM46" s="267">
        <f t="shared" si="22"/>
        <v>0</v>
      </c>
      <c r="EN46" s="161"/>
      <c r="EO46" s="162"/>
      <c r="EP46" s="162"/>
      <c r="EQ46" s="162"/>
      <c r="ER46" s="162"/>
      <c r="ES46" s="162"/>
      <c r="ET46" s="162"/>
      <c r="EU46" s="162"/>
      <c r="EV46" s="162"/>
      <c r="EW46" s="162"/>
      <c r="EX46" s="543">
        <f t="shared" si="54"/>
        <v>0</v>
      </c>
      <c r="EY46" s="543"/>
      <c r="EZ46" s="162"/>
      <c r="FA46" s="162"/>
      <c r="FB46" s="162"/>
      <c r="FC46" s="162"/>
      <c r="FD46" s="162"/>
      <c r="FE46" s="162"/>
      <c r="FF46" s="162"/>
      <c r="FG46" s="162"/>
      <c r="FH46" s="162"/>
      <c r="FI46" s="163"/>
      <c r="FJ46" s="316">
        <f t="shared" si="49"/>
        <v>0</v>
      </c>
      <c r="FK46" s="271">
        <f t="shared" si="49"/>
        <v>0</v>
      </c>
      <c r="FL46" s="541">
        <f t="shared" si="44"/>
        <v>0</v>
      </c>
      <c r="FM46" s="542"/>
      <c r="FN46" s="319">
        <f t="shared" si="23"/>
        <v>0</v>
      </c>
      <c r="FO46" s="320">
        <f t="shared" si="24"/>
        <v>0</v>
      </c>
      <c r="FP46" s="321"/>
      <c r="FQ46" s="29"/>
      <c r="FR46" s="29"/>
    </row>
    <row r="47" spans="4:174" s="40" customFormat="1" ht="16.5" customHeight="1" x14ac:dyDescent="0.2">
      <c r="D47" s="536" t="s">
        <v>206</v>
      </c>
      <c r="E47" s="537"/>
      <c r="F47" s="538"/>
      <c r="G47" s="539">
        <f t="shared" ref="G47:P47" si="55">SUM(G13:G46)</f>
        <v>0</v>
      </c>
      <c r="H47" s="524">
        <f t="shared" si="55"/>
        <v>0</v>
      </c>
      <c r="I47" s="524">
        <f t="shared" si="55"/>
        <v>0</v>
      </c>
      <c r="J47" s="524">
        <f t="shared" si="55"/>
        <v>0</v>
      </c>
      <c r="K47" s="524">
        <f t="shared" si="55"/>
        <v>0</v>
      </c>
      <c r="L47" s="524">
        <f t="shared" si="55"/>
        <v>0</v>
      </c>
      <c r="M47" s="524">
        <f t="shared" si="55"/>
        <v>0</v>
      </c>
      <c r="N47" s="524">
        <f t="shared" si="55"/>
        <v>0</v>
      </c>
      <c r="O47" s="524">
        <f t="shared" si="55"/>
        <v>0</v>
      </c>
      <c r="P47" s="524">
        <f t="shared" si="55"/>
        <v>0</v>
      </c>
      <c r="Q47" s="534" t="s">
        <v>46</v>
      </c>
      <c r="R47" s="534"/>
      <c r="S47" s="524">
        <f t="shared" ref="S47:AB47" si="56">SUM(S13:S46)</f>
        <v>0</v>
      </c>
      <c r="T47" s="524">
        <f t="shared" si="56"/>
        <v>0</v>
      </c>
      <c r="U47" s="524">
        <f t="shared" si="56"/>
        <v>0</v>
      </c>
      <c r="V47" s="524">
        <f t="shared" si="56"/>
        <v>0</v>
      </c>
      <c r="W47" s="524">
        <f t="shared" si="56"/>
        <v>0</v>
      </c>
      <c r="X47" s="524">
        <f t="shared" si="56"/>
        <v>0</v>
      </c>
      <c r="Y47" s="524">
        <f t="shared" si="56"/>
        <v>0</v>
      </c>
      <c r="Z47" s="524">
        <f t="shared" si="56"/>
        <v>0</v>
      </c>
      <c r="AA47" s="524">
        <f t="shared" si="56"/>
        <v>0</v>
      </c>
      <c r="AB47" s="524">
        <f t="shared" si="56"/>
        <v>0</v>
      </c>
      <c r="AC47" s="526">
        <f>SUM(AE13:AF46)</f>
        <v>0</v>
      </c>
      <c r="AD47" s="527"/>
      <c r="AE47" s="527"/>
      <c r="AF47" s="528"/>
      <c r="AG47" s="529"/>
      <c r="AH47" s="322"/>
      <c r="AI47" s="322"/>
      <c r="AJ47" s="322"/>
      <c r="AL47" s="536" t="s">
        <v>206</v>
      </c>
      <c r="AM47" s="537"/>
      <c r="AN47" s="538"/>
      <c r="AO47" s="539">
        <f t="shared" ref="AO47:AX47" si="57">SUM(AO13:AO46)</f>
        <v>0</v>
      </c>
      <c r="AP47" s="524">
        <f t="shared" si="57"/>
        <v>0</v>
      </c>
      <c r="AQ47" s="524">
        <f t="shared" si="57"/>
        <v>0</v>
      </c>
      <c r="AR47" s="524">
        <f t="shared" si="57"/>
        <v>0</v>
      </c>
      <c r="AS47" s="524">
        <f t="shared" si="57"/>
        <v>0</v>
      </c>
      <c r="AT47" s="524">
        <f t="shared" si="57"/>
        <v>0</v>
      </c>
      <c r="AU47" s="524">
        <f t="shared" si="57"/>
        <v>0</v>
      </c>
      <c r="AV47" s="524">
        <f t="shared" si="57"/>
        <v>0</v>
      </c>
      <c r="AW47" s="524">
        <f t="shared" si="57"/>
        <v>0</v>
      </c>
      <c r="AX47" s="524">
        <f t="shared" si="57"/>
        <v>0</v>
      </c>
      <c r="AY47" s="534" t="s">
        <v>46</v>
      </c>
      <c r="AZ47" s="534"/>
      <c r="BA47" s="524">
        <f t="shared" ref="BA47:BJ47" si="58">SUM(BA13:BA46)</f>
        <v>0</v>
      </c>
      <c r="BB47" s="524">
        <f t="shared" si="58"/>
        <v>0</v>
      </c>
      <c r="BC47" s="524">
        <f t="shared" si="58"/>
        <v>0</v>
      </c>
      <c r="BD47" s="524">
        <f t="shared" si="58"/>
        <v>0</v>
      </c>
      <c r="BE47" s="524">
        <f t="shared" si="58"/>
        <v>0</v>
      </c>
      <c r="BF47" s="524">
        <f t="shared" si="58"/>
        <v>0</v>
      </c>
      <c r="BG47" s="524">
        <f t="shared" si="58"/>
        <v>0</v>
      </c>
      <c r="BH47" s="524">
        <f t="shared" si="58"/>
        <v>0</v>
      </c>
      <c r="BI47" s="524">
        <f t="shared" si="58"/>
        <v>0</v>
      </c>
      <c r="BJ47" s="524">
        <f t="shared" si="58"/>
        <v>0</v>
      </c>
      <c r="BK47" s="526">
        <f>SUM(BM13:BN46)</f>
        <v>0</v>
      </c>
      <c r="BL47" s="527"/>
      <c r="BM47" s="527"/>
      <c r="BN47" s="528"/>
      <c r="BO47" s="323">
        <f>SUM(BO13:BO46)</f>
        <v>0</v>
      </c>
      <c r="BP47" s="324"/>
      <c r="BQ47" s="322"/>
      <c r="BR47" s="322"/>
      <c r="BS47" s="322"/>
      <c r="BT47" s="322"/>
      <c r="BU47" s="536" t="s">
        <v>206</v>
      </c>
      <c r="BV47" s="537"/>
      <c r="BW47" s="538"/>
      <c r="BX47" s="539">
        <f t="shared" ref="BX47:CG47" si="59">SUM(BX13:BX46)</f>
        <v>0</v>
      </c>
      <c r="BY47" s="524">
        <f t="shared" si="59"/>
        <v>0</v>
      </c>
      <c r="BZ47" s="524">
        <f t="shared" si="59"/>
        <v>0</v>
      </c>
      <c r="CA47" s="524">
        <f t="shared" si="59"/>
        <v>0</v>
      </c>
      <c r="CB47" s="524">
        <f t="shared" si="59"/>
        <v>0</v>
      </c>
      <c r="CC47" s="524">
        <f t="shared" si="59"/>
        <v>0</v>
      </c>
      <c r="CD47" s="524">
        <f t="shared" si="59"/>
        <v>0</v>
      </c>
      <c r="CE47" s="524">
        <f t="shared" si="59"/>
        <v>0</v>
      </c>
      <c r="CF47" s="524">
        <f t="shared" si="59"/>
        <v>0</v>
      </c>
      <c r="CG47" s="524">
        <f t="shared" si="59"/>
        <v>0</v>
      </c>
      <c r="CH47" s="534" t="s">
        <v>46</v>
      </c>
      <c r="CI47" s="534"/>
      <c r="CJ47" s="524">
        <f t="shared" ref="CJ47:CS47" si="60">SUM(CJ13:CJ46)</f>
        <v>0</v>
      </c>
      <c r="CK47" s="524">
        <f t="shared" si="60"/>
        <v>0</v>
      </c>
      <c r="CL47" s="524">
        <f t="shared" si="60"/>
        <v>0</v>
      </c>
      <c r="CM47" s="524">
        <f t="shared" si="60"/>
        <v>0</v>
      </c>
      <c r="CN47" s="524">
        <f t="shared" si="60"/>
        <v>0</v>
      </c>
      <c r="CO47" s="524">
        <f t="shared" si="60"/>
        <v>0</v>
      </c>
      <c r="CP47" s="524">
        <f t="shared" si="60"/>
        <v>0</v>
      </c>
      <c r="CQ47" s="524">
        <f t="shared" si="60"/>
        <v>0</v>
      </c>
      <c r="CR47" s="524">
        <f t="shared" si="60"/>
        <v>0</v>
      </c>
      <c r="CS47" s="524">
        <f t="shared" si="60"/>
        <v>0</v>
      </c>
      <c r="CT47" s="526">
        <f>SUM(CV13:CW46)</f>
        <v>0</v>
      </c>
      <c r="CU47" s="527"/>
      <c r="CV47" s="527"/>
      <c r="CW47" s="528"/>
      <c r="CX47" s="323">
        <f>SUM(CX13:CX46)</f>
        <v>0</v>
      </c>
      <c r="CY47" s="529"/>
      <c r="CZ47" s="322"/>
      <c r="DA47" s="322"/>
      <c r="DB47" s="322"/>
      <c r="DC47" s="536" t="s">
        <v>206</v>
      </c>
      <c r="DD47" s="537"/>
      <c r="DE47" s="538"/>
      <c r="DF47" s="539">
        <f t="shared" ref="DF47:DO47" si="61">SUM(DF13:DF46)</f>
        <v>0</v>
      </c>
      <c r="DG47" s="524">
        <f t="shared" si="61"/>
        <v>0</v>
      </c>
      <c r="DH47" s="524">
        <f t="shared" si="61"/>
        <v>0</v>
      </c>
      <c r="DI47" s="524">
        <f t="shared" si="61"/>
        <v>0</v>
      </c>
      <c r="DJ47" s="524">
        <f t="shared" si="61"/>
        <v>0</v>
      </c>
      <c r="DK47" s="524">
        <f t="shared" si="61"/>
        <v>0</v>
      </c>
      <c r="DL47" s="524">
        <f t="shared" si="61"/>
        <v>0</v>
      </c>
      <c r="DM47" s="524">
        <f t="shared" si="61"/>
        <v>0</v>
      </c>
      <c r="DN47" s="524">
        <f t="shared" si="61"/>
        <v>0</v>
      </c>
      <c r="DO47" s="524">
        <f t="shared" si="61"/>
        <v>0</v>
      </c>
      <c r="DP47" s="534" t="s">
        <v>46</v>
      </c>
      <c r="DQ47" s="534"/>
      <c r="DR47" s="524">
        <f t="shared" ref="DR47:EA47" si="62">SUM(DR13:DR46)</f>
        <v>0</v>
      </c>
      <c r="DS47" s="524">
        <f t="shared" si="62"/>
        <v>0</v>
      </c>
      <c r="DT47" s="524">
        <f t="shared" si="62"/>
        <v>0</v>
      </c>
      <c r="DU47" s="524">
        <f t="shared" si="62"/>
        <v>0</v>
      </c>
      <c r="DV47" s="524">
        <f t="shared" si="62"/>
        <v>0</v>
      </c>
      <c r="DW47" s="524">
        <f t="shared" si="62"/>
        <v>0</v>
      </c>
      <c r="DX47" s="524">
        <f t="shared" si="62"/>
        <v>0</v>
      </c>
      <c r="DY47" s="524">
        <f t="shared" si="62"/>
        <v>0</v>
      </c>
      <c r="DZ47" s="524">
        <f t="shared" si="62"/>
        <v>0</v>
      </c>
      <c r="EA47" s="524">
        <f t="shared" si="62"/>
        <v>0</v>
      </c>
      <c r="EB47" s="526">
        <f>SUM(ED13:EE46)</f>
        <v>0</v>
      </c>
      <c r="EC47" s="527"/>
      <c r="ED47" s="527"/>
      <c r="EE47" s="528"/>
      <c r="EF47" s="323">
        <f>SUM(EF13:EF46)</f>
        <v>0</v>
      </c>
      <c r="EG47" s="529"/>
      <c r="EH47" s="322"/>
      <c r="EI47" s="322"/>
      <c r="EK47" s="536" t="s">
        <v>206</v>
      </c>
      <c r="EL47" s="537"/>
      <c r="EM47" s="538"/>
      <c r="EN47" s="539">
        <f t="shared" ref="EN47:EW47" si="63">SUM(EN13:EN46)</f>
        <v>0</v>
      </c>
      <c r="EO47" s="524">
        <f t="shared" si="63"/>
        <v>0</v>
      </c>
      <c r="EP47" s="524">
        <f t="shared" si="63"/>
        <v>0</v>
      </c>
      <c r="EQ47" s="524">
        <f t="shared" si="63"/>
        <v>0</v>
      </c>
      <c r="ER47" s="524">
        <f t="shared" si="63"/>
        <v>0</v>
      </c>
      <c r="ES47" s="524">
        <f t="shared" si="63"/>
        <v>0</v>
      </c>
      <c r="ET47" s="524">
        <f t="shared" si="63"/>
        <v>0</v>
      </c>
      <c r="EU47" s="524">
        <f t="shared" si="63"/>
        <v>0</v>
      </c>
      <c r="EV47" s="524">
        <f t="shared" si="63"/>
        <v>0</v>
      </c>
      <c r="EW47" s="524">
        <f t="shared" si="63"/>
        <v>0</v>
      </c>
      <c r="EX47" s="534" t="s">
        <v>46</v>
      </c>
      <c r="EY47" s="534"/>
      <c r="EZ47" s="524">
        <f t="shared" ref="EZ47:FI47" si="64">SUM(EZ13:EZ46)</f>
        <v>0</v>
      </c>
      <c r="FA47" s="524">
        <f t="shared" si="64"/>
        <v>0</v>
      </c>
      <c r="FB47" s="524">
        <f t="shared" si="64"/>
        <v>0</v>
      </c>
      <c r="FC47" s="524">
        <f t="shared" si="64"/>
        <v>0</v>
      </c>
      <c r="FD47" s="524">
        <f t="shared" si="64"/>
        <v>0</v>
      </c>
      <c r="FE47" s="524">
        <f t="shared" si="64"/>
        <v>0</v>
      </c>
      <c r="FF47" s="524">
        <f t="shared" si="64"/>
        <v>0</v>
      </c>
      <c r="FG47" s="524">
        <f t="shared" si="64"/>
        <v>0</v>
      </c>
      <c r="FH47" s="524">
        <f t="shared" si="64"/>
        <v>0</v>
      </c>
      <c r="FI47" s="524">
        <f t="shared" si="64"/>
        <v>0</v>
      </c>
      <c r="FJ47" s="526">
        <f>SUM(FL13:FM46)</f>
        <v>0</v>
      </c>
      <c r="FK47" s="527"/>
      <c r="FL47" s="527"/>
      <c r="FM47" s="528"/>
      <c r="FN47" s="323">
        <f>SUM(FN13:FN46)</f>
        <v>0</v>
      </c>
      <c r="FO47" s="529"/>
      <c r="FP47" s="322"/>
      <c r="FQ47" s="322"/>
      <c r="FR47" s="322"/>
    </row>
    <row r="48" spans="4:174" s="40" customFormat="1" ht="39" customHeight="1" thickBot="1" x14ac:dyDescent="0.25">
      <c r="D48" s="515"/>
      <c r="E48" s="516"/>
      <c r="F48" s="517"/>
      <c r="G48" s="540"/>
      <c r="H48" s="525"/>
      <c r="I48" s="525"/>
      <c r="J48" s="525"/>
      <c r="K48" s="525"/>
      <c r="L48" s="525"/>
      <c r="M48" s="525"/>
      <c r="N48" s="525"/>
      <c r="O48" s="525"/>
      <c r="P48" s="525"/>
      <c r="Q48" s="535"/>
      <c r="R48" s="535"/>
      <c r="S48" s="525"/>
      <c r="T48" s="525"/>
      <c r="U48" s="525"/>
      <c r="V48" s="525"/>
      <c r="W48" s="525"/>
      <c r="X48" s="525"/>
      <c r="Y48" s="525"/>
      <c r="Z48" s="525"/>
      <c r="AA48" s="525"/>
      <c r="AB48" s="525"/>
      <c r="AC48" s="531" t="s">
        <v>49</v>
      </c>
      <c r="AD48" s="532"/>
      <c r="AE48" s="532"/>
      <c r="AF48" s="533"/>
      <c r="AG48" s="530"/>
      <c r="AH48" s="322"/>
      <c r="AI48" s="322"/>
      <c r="AJ48" s="322"/>
      <c r="AL48" s="515"/>
      <c r="AM48" s="516"/>
      <c r="AN48" s="517"/>
      <c r="AO48" s="540"/>
      <c r="AP48" s="525"/>
      <c r="AQ48" s="525"/>
      <c r="AR48" s="525"/>
      <c r="AS48" s="525"/>
      <c r="AT48" s="525"/>
      <c r="AU48" s="525"/>
      <c r="AV48" s="525"/>
      <c r="AW48" s="525"/>
      <c r="AX48" s="525"/>
      <c r="AY48" s="535"/>
      <c r="AZ48" s="535"/>
      <c r="BA48" s="525"/>
      <c r="BB48" s="525"/>
      <c r="BC48" s="525"/>
      <c r="BD48" s="525"/>
      <c r="BE48" s="525"/>
      <c r="BF48" s="525"/>
      <c r="BG48" s="525"/>
      <c r="BH48" s="525"/>
      <c r="BI48" s="525"/>
      <c r="BJ48" s="525"/>
      <c r="BK48" s="531" t="s">
        <v>51</v>
      </c>
      <c r="BL48" s="532"/>
      <c r="BM48" s="532"/>
      <c r="BN48" s="533"/>
      <c r="BO48" s="325" t="s">
        <v>207</v>
      </c>
      <c r="BP48" s="326"/>
      <c r="BQ48" s="322"/>
      <c r="BR48" s="322"/>
      <c r="BS48" s="322"/>
      <c r="BT48" s="322"/>
      <c r="BU48" s="515"/>
      <c r="BV48" s="516"/>
      <c r="BW48" s="517"/>
      <c r="BX48" s="540"/>
      <c r="BY48" s="525"/>
      <c r="BZ48" s="525"/>
      <c r="CA48" s="525"/>
      <c r="CB48" s="525"/>
      <c r="CC48" s="525"/>
      <c r="CD48" s="525"/>
      <c r="CE48" s="525"/>
      <c r="CF48" s="525"/>
      <c r="CG48" s="525"/>
      <c r="CH48" s="535"/>
      <c r="CI48" s="535"/>
      <c r="CJ48" s="525"/>
      <c r="CK48" s="525"/>
      <c r="CL48" s="525"/>
      <c r="CM48" s="525"/>
      <c r="CN48" s="525"/>
      <c r="CO48" s="525"/>
      <c r="CP48" s="525"/>
      <c r="CQ48" s="525"/>
      <c r="CR48" s="525"/>
      <c r="CS48" s="525"/>
      <c r="CT48" s="531" t="s">
        <v>52</v>
      </c>
      <c r="CU48" s="532"/>
      <c r="CV48" s="532"/>
      <c r="CW48" s="533"/>
      <c r="CX48" s="327" t="s">
        <v>208</v>
      </c>
      <c r="CY48" s="530"/>
      <c r="CZ48" s="322"/>
      <c r="DA48" s="322"/>
      <c r="DB48" s="322"/>
      <c r="DC48" s="515"/>
      <c r="DD48" s="516"/>
      <c r="DE48" s="517"/>
      <c r="DF48" s="540"/>
      <c r="DG48" s="525"/>
      <c r="DH48" s="525"/>
      <c r="DI48" s="525"/>
      <c r="DJ48" s="525"/>
      <c r="DK48" s="525"/>
      <c r="DL48" s="525"/>
      <c r="DM48" s="525"/>
      <c r="DN48" s="525"/>
      <c r="DO48" s="525"/>
      <c r="DP48" s="535"/>
      <c r="DQ48" s="535"/>
      <c r="DR48" s="525"/>
      <c r="DS48" s="525"/>
      <c r="DT48" s="525"/>
      <c r="DU48" s="525"/>
      <c r="DV48" s="525"/>
      <c r="DW48" s="525"/>
      <c r="DX48" s="525"/>
      <c r="DY48" s="525"/>
      <c r="DZ48" s="525"/>
      <c r="EA48" s="525"/>
      <c r="EB48" s="531" t="s">
        <v>209</v>
      </c>
      <c r="EC48" s="532"/>
      <c r="ED48" s="532"/>
      <c r="EE48" s="533"/>
      <c r="EF48" s="327" t="s">
        <v>210</v>
      </c>
      <c r="EG48" s="530"/>
      <c r="EH48" s="322"/>
      <c r="EI48" s="322"/>
      <c r="EK48" s="515"/>
      <c r="EL48" s="516"/>
      <c r="EM48" s="517"/>
      <c r="EN48" s="540"/>
      <c r="EO48" s="525"/>
      <c r="EP48" s="525"/>
      <c r="EQ48" s="525"/>
      <c r="ER48" s="525"/>
      <c r="ES48" s="525"/>
      <c r="ET48" s="525"/>
      <c r="EU48" s="525"/>
      <c r="EV48" s="525"/>
      <c r="EW48" s="525"/>
      <c r="EX48" s="535"/>
      <c r="EY48" s="535"/>
      <c r="EZ48" s="525"/>
      <c r="FA48" s="525"/>
      <c r="FB48" s="525"/>
      <c r="FC48" s="525"/>
      <c r="FD48" s="525"/>
      <c r="FE48" s="525"/>
      <c r="FF48" s="525"/>
      <c r="FG48" s="525"/>
      <c r="FH48" s="525"/>
      <c r="FI48" s="525"/>
      <c r="FJ48" s="531" t="s">
        <v>211</v>
      </c>
      <c r="FK48" s="532"/>
      <c r="FL48" s="532"/>
      <c r="FM48" s="533"/>
      <c r="FN48" s="325" t="s">
        <v>212</v>
      </c>
      <c r="FO48" s="530"/>
      <c r="FP48" s="322"/>
      <c r="FQ48" s="322"/>
      <c r="FR48" s="322"/>
    </row>
    <row r="49" spans="4:174" s="40" customFormat="1" ht="22.5" customHeight="1" x14ac:dyDescent="0.2">
      <c r="D49" s="515" t="s">
        <v>213</v>
      </c>
      <c r="E49" s="516"/>
      <c r="F49" s="517"/>
      <c r="G49" s="509">
        <f>(G13*$F$13)+(G14*$F$14)+(G15*$F$15)+(G16*$F$16)+(G17*$F$17)+(G18*$F$18)+(G19*$F$19)+(G20*$F$20)+(G21*$F$21)+(G22*$F$22)+(G23*$F$23)+(G24*$F$24)+(G25*$F$25)+(G26*$F$26)+(G27*$F$27)+(G28*$F$28)+(G29*$F$29)+(G30*$F$30)+(G31*$F$31)+(G32*$F$32)+(G33*$F$33)+(G34*$F$34)+(G37*$F$37)+(G38*$F$38)+(G39*$F$39)+(G40*$F$40)+(G41*$F$41)+(G42*$F$42)+(G43*$F$43)+(G44*$F$44)+(G45*$F$45)+(G46*$F$46)</f>
        <v>0</v>
      </c>
      <c r="H49" s="509">
        <f t="shared" ref="H49:P49" si="65">(H13*$F$13)+(H14*$F$14)+(H15*$F$15)+(H16*$F$16)+(H17*$F$17)+(H18*$F$18)+(H19*$F$19)+(H20*$F$20)+(H21*$F$21)+(H22*$F$22)+(H23*$F$23)+(H24*$F$24)+(H25*$F$25)+(H26*$F$26)+(H27*$F$27)+(H28*$F$28)+(H29*$F$29)+(H30*$F$30)+(H31*$F$31)+(H32*$F$32)+(H33*$F$33)+(H34*$F$34)+(H37*$F$37)+(H38*$F$38)+(H39*$F$39)+(H40*$F$40)+(H41*$F$41)+(H42*$F$42)+(H43*$F$43)+(H44*$F$44)+(H45*$F$45)+(H46*$F$46)</f>
        <v>0</v>
      </c>
      <c r="I49" s="509">
        <f t="shared" si="65"/>
        <v>0</v>
      </c>
      <c r="J49" s="509">
        <f t="shared" si="65"/>
        <v>0</v>
      </c>
      <c r="K49" s="509">
        <f t="shared" si="65"/>
        <v>0</v>
      </c>
      <c r="L49" s="509">
        <f t="shared" si="65"/>
        <v>0</v>
      </c>
      <c r="M49" s="509">
        <f t="shared" si="65"/>
        <v>0</v>
      </c>
      <c r="N49" s="509">
        <f t="shared" si="65"/>
        <v>0</v>
      </c>
      <c r="O49" s="509">
        <f t="shared" si="65"/>
        <v>0</v>
      </c>
      <c r="P49" s="509">
        <f t="shared" si="65"/>
        <v>0</v>
      </c>
      <c r="Q49" s="511" t="s">
        <v>47</v>
      </c>
      <c r="R49" s="512"/>
      <c r="S49" s="509">
        <f t="shared" ref="S49:AB49" si="66">(S13*$F$13)+(S14*$F$14)+(S15*$F$15)+(S16*$F$16)+(S17*$F$17)+(S18*$F$18)+(S19*$F$19)+(S20*$F$20)+(S21*$F$21)+(S22*$F$22)+(S23*$F$23)+(S24*$F$24)+(S25*$F$25)+(S26*$F$26)+(S27*$F$27)+(S28*$F$28)+(S29*$F$29)+(S30*$F$30)+(S31*$F$31)+(S32*$F$32)+(S33*$F$33)+(S34*$F$34)+(S37*$F$37)+(S38*$F$38)+(S39*$F$39)+(S40*$F$40)+(S41*$F$41)+(S42*$F$42)+(S43*$F$43)+(S44*$F$44)+(S45*$F$45)+(S46*$F$46)</f>
        <v>0</v>
      </c>
      <c r="T49" s="509">
        <f t="shared" si="66"/>
        <v>0</v>
      </c>
      <c r="U49" s="509">
        <f t="shared" si="66"/>
        <v>0</v>
      </c>
      <c r="V49" s="509">
        <f t="shared" si="66"/>
        <v>0</v>
      </c>
      <c r="W49" s="509">
        <f t="shared" si="66"/>
        <v>0</v>
      </c>
      <c r="X49" s="509">
        <f t="shared" si="66"/>
        <v>0</v>
      </c>
      <c r="Y49" s="509">
        <f t="shared" si="66"/>
        <v>0</v>
      </c>
      <c r="Z49" s="509">
        <f t="shared" si="66"/>
        <v>0</v>
      </c>
      <c r="AA49" s="509">
        <f t="shared" si="66"/>
        <v>0</v>
      </c>
      <c r="AB49" s="509">
        <f t="shared" si="66"/>
        <v>0</v>
      </c>
      <c r="AC49" s="498">
        <f>SUM(AG13:AG46)</f>
        <v>0</v>
      </c>
      <c r="AD49" s="499"/>
      <c r="AE49" s="499"/>
      <c r="AF49" s="499"/>
      <c r="AG49" s="501"/>
      <c r="AH49" s="322"/>
      <c r="AI49" s="322"/>
      <c r="AJ49" s="322"/>
      <c r="AL49" s="515" t="s">
        <v>213</v>
      </c>
      <c r="AM49" s="516"/>
      <c r="AN49" s="517"/>
      <c r="AO49" s="509">
        <f>(AO13*$F$13)+(AO14*$F$14)+(AO15*$F$15)+(AO16*$F$16)+(AO17*$F$17)+(AO18*$F$18)+(AO19*$F$19)+(AO20*$F$20)+(AO21*$F$21)+(AO22*$F$22)+(AO23*$F$23)+(AO24*$F$24)+(AO25*$F$25)+(AO26*$F$26)+(AO27*$F$27)+(AO28*$F$28)+(AO29*$F$29)+(AO30*$F$30)+(AO31*$F$31)+(AO32*$F$32)+(AO33*$F$33)+(AO34*$F$34)+(AO37*$F$37)+(AO38*$F$38)+(AO39*$F$39)+(AO40*$F$40)+(AO41*$F$41)+(AO42*$F$42)+(AO43*$F$43)+(AO44*$F$44)+(AO45*$F$45)+(AO46*$F$46)</f>
        <v>0</v>
      </c>
      <c r="AP49" s="509">
        <f t="shared" ref="AP49:AX49" si="67">(AP13*$F$13)+(AP14*$F$14)+(AP15*$F$15)+(AP16*$F$16)+(AP17*$F$17)+(AP18*$F$18)+(AP19*$F$19)+(AP20*$F$20)+(AP21*$F$21)+(AP22*$F$22)+(AP23*$F$23)+(AP24*$F$24)+(AP25*$F$25)+(AP26*$F$26)+(AP27*$F$27)+(AP28*$F$28)+(AP29*$F$29)+(AP30*$F$30)+(AP31*$F$31)+(AP32*$F$32)+(AP33*$F$33)+(AP34*$F$34)+(AP37*$F$37)+(AP38*$F$38)+(AP39*$F$39)+(AP40*$F$40)+(AP41*$F$41)+(AP42*$F$42)+(AP43*$F$43)+(AP44*$F$44)+(AP45*$F$45)+(AP46*$F$46)</f>
        <v>0</v>
      </c>
      <c r="AQ49" s="509">
        <f t="shared" si="67"/>
        <v>0</v>
      </c>
      <c r="AR49" s="509">
        <f t="shared" si="67"/>
        <v>0</v>
      </c>
      <c r="AS49" s="509">
        <f t="shared" si="67"/>
        <v>0</v>
      </c>
      <c r="AT49" s="509">
        <f t="shared" si="67"/>
        <v>0</v>
      </c>
      <c r="AU49" s="509">
        <f t="shared" si="67"/>
        <v>0</v>
      </c>
      <c r="AV49" s="509">
        <f t="shared" si="67"/>
        <v>0</v>
      </c>
      <c r="AW49" s="509">
        <f t="shared" si="67"/>
        <v>0</v>
      </c>
      <c r="AX49" s="509">
        <f t="shared" si="67"/>
        <v>0</v>
      </c>
      <c r="AY49" s="511" t="s">
        <v>47</v>
      </c>
      <c r="AZ49" s="512"/>
      <c r="BA49" s="509">
        <f t="shared" ref="BA49:BJ49" si="68">(BA13*$F$13)+(BA14*$F$14)+(BA15*$F$15)+(BA16*$F$16)+(BA17*$F$17)+(BA18*$F$18)+(BA19*$F$19)+(BA20*$F$20)+(BA21*$F$21)+(BA22*$F$22)+(BA23*$F$23)+(BA24*$F$24)+(BA25*$F$25)+(BA26*$F$26)+(BA27*$F$27)+(BA28*$F$28)+(BA29*$F$29)+(BA30*$F$30)+(BA31*$F$31)+(BA32*$F$32)+(BA33*$F$33)+(BA34*$F$34)+(BA37*$F$37)+(BA38*$F$38)+(BA39*$F$39)+(BA40*$F$40)+(BA41*$F$41)+(BA42*$F$42)+(BA43*$F$43)+(BA44*$F$44)+(BA45*$F$45)+(BA46*$F$46)</f>
        <v>0</v>
      </c>
      <c r="BB49" s="509">
        <f t="shared" si="68"/>
        <v>0</v>
      </c>
      <c r="BC49" s="509">
        <f t="shared" si="68"/>
        <v>0</v>
      </c>
      <c r="BD49" s="509">
        <f t="shared" si="68"/>
        <v>0</v>
      </c>
      <c r="BE49" s="509">
        <f t="shared" si="68"/>
        <v>0</v>
      </c>
      <c r="BF49" s="509">
        <f t="shared" si="68"/>
        <v>0</v>
      </c>
      <c r="BG49" s="509">
        <f t="shared" si="68"/>
        <v>0</v>
      </c>
      <c r="BH49" s="509">
        <f t="shared" si="68"/>
        <v>0</v>
      </c>
      <c r="BI49" s="509">
        <f t="shared" si="68"/>
        <v>0</v>
      </c>
      <c r="BJ49" s="509">
        <f t="shared" si="68"/>
        <v>0</v>
      </c>
      <c r="BK49" s="521">
        <f>SUM(BP13:BP46)</f>
        <v>0</v>
      </c>
      <c r="BL49" s="522"/>
      <c r="BM49" s="522"/>
      <c r="BN49" s="522"/>
      <c r="BO49" s="522"/>
      <c r="BP49" s="523"/>
      <c r="BQ49" s="322"/>
      <c r="BR49" s="322"/>
      <c r="BS49" s="322"/>
      <c r="BT49" s="322"/>
      <c r="BU49" s="515" t="s">
        <v>213</v>
      </c>
      <c r="BV49" s="516"/>
      <c r="BW49" s="517"/>
      <c r="BX49" s="509">
        <f>(BX13*$F$13)+(BX14*$F$14)+(BX15*$F$15)+(BX16*$F$16)+(BX17*$F$17)+(BX18*$F$18)+(BX19*$F$19)+(BX20*$F$20)+(BX21*$F$21)+(BX22*$F$22)+(BX23*$F$23)+(BX24*$F$24)+(BX25*$F$25)+(BX26*$F$26)+(BX27*$F$27)+(BX28*$F$28)+(BX29*$F$29)+(BX30*$F$30)+(BX31*$F$31)+(BX32*$F$32)+(BX33*$F$33)+(BX34*$F$34)+(BX37*$F$37)+(BX38*$F$38)+(BX39*$F$39)+(BX40*$F$40)+(BX41*$F$41)+(BX42*$F$42)+(BX43*$F$43)+(BX44*$F$44)+(BX45*$F$45)+(BX46*$F$46)</f>
        <v>0</v>
      </c>
      <c r="BY49" s="509">
        <f t="shared" ref="BY49:CG49" si="69">(BY13*$F$13)+(BY14*$F$14)+(BY15*$F$15)+(BY16*$F$16)+(BY17*$F$17)+(BY18*$F$18)+(BY19*$F$19)+(BY20*$F$20)+(BY21*$F$21)+(BY22*$F$22)+(BY23*$F$23)+(BY24*$F$24)+(BY25*$F$25)+(BY26*$F$26)+(BY27*$F$27)+(BY28*$F$28)+(BY29*$F$29)+(BY30*$F$30)+(BY31*$F$31)+(BY32*$F$32)+(BY33*$F$33)+(BY34*$F$34)+(BY37*$F$37)+(BY38*$F$38)+(BY39*$F$39)+(BY40*$F$40)+(BY41*$F$41)+(BY42*$F$42)+(BY43*$F$43)+(BY44*$F$44)+(BY45*$F$45)+(BY46*$F$46)</f>
        <v>0</v>
      </c>
      <c r="BZ49" s="509">
        <f t="shared" si="69"/>
        <v>0</v>
      </c>
      <c r="CA49" s="509">
        <f t="shared" si="69"/>
        <v>0</v>
      </c>
      <c r="CB49" s="509">
        <f t="shared" si="69"/>
        <v>0</v>
      </c>
      <c r="CC49" s="509">
        <f t="shared" si="69"/>
        <v>0</v>
      </c>
      <c r="CD49" s="509">
        <f t="shared" si="69"/>
        <v>0</v>
      </c>
      <c r="CE49" s="509">
        <f t="shared" si="69"/>
        <v>0</v>
      </c>
      <c r="CF49" s="509">
        <f t="shared" si="69"/>
        <v>0</v>
      </c>
      <c r="CG49" s="509">
        <f t="shared" si="69"/>
        <v>0</v>
      </c>
      <c r="CH49" s="511" t="s">
        <v>47</v>
      </c>
      <c r="CI49" s="512"/>
      <c r="CJ49" s="509">
        <f t="shared" ref="CJ49:CS49" si="70">(CJ13*$F$13)+(CJ14*$F$14)+(CJ15*$F$15)+(CJ16*$F$16)+(CJ17*$F$17)+(CJ18*$F$18)+(CJ19*$F$19)+(CJ20*$F$20)+(CJ21*$F$21)+(CJ22*$F$22)+(CJ23*$F$23)+(CJ24*$F$24)+(CJ25*$F$25)+(CJ26*$F$26)+(CJ27*$F$27)+(CJ28*$F$28)+(CJ29*$F$29)+(CJ30*$F$30)+(CJ31*$F$31)+(CJ32*$F$32)+(CJ33*$F$33)+(CJ34*$F$34)+(CJ37*$F$37)+(CJ38*$F$38)+(CJ39*$F$39)+(CJ40*$F$40)+(CJ41*$F$41)+(CJ42*$F$42)+(CJ43*$F$43)+(CJ44*$F$44)+(CJ45*$F$45)+(CJ46*$F$46)</f>
        <v>0</v>
      </c>
      <c r="CK49" s="509">
        <f t="shared" si="70"/>
        <v>0</v>
      </c>
      <c r="CL49" s="509">
        <f t="shared" si="70"/>
        <v>0</v>
      </c>
      <c r="CM49" s="509">
        <f t="shared" si="70"/>
        <v>0</v>
      </c>
      <c r="CN49" s="509">
        <f t="shared" si="70"/>
        <v>0</v>
      </c>
      <c r="CO49" s="509">
        <f t="shared" si="70"/>
        <v>0</v>
      </c>
      <c r="CP49" s="509">
        <f t="shared" si="70"/>
        <v>0</v>
      </c>
      <c r="CQ49" s="509">
        <f t="shared" si="70"/>
        <v>0</v>
      </c>
      <c r="CR49" s="509">
        <f t="shared" si="70"/>
        <v>0</v>
      </c>
      <c r="CS49" s="509">
        <f t="shared" si="70"/>
        <v>0</v>
      </c>
      <c r="CT49" s="498">
        <f>SUM(CY13:CY46)</f>
        <v>0</v>
      </c>
      <c r="CU49" s="499"/>
      <c r="CV49" s="499"/>
      <c r="CW49" s="499"/>
      <c r="CX49" s="500"/>
      <c r="CY49" s="501"/>
      <c r="CZ49" s="322"/>
      <c r="DA49" s="322"/>
      <c r="DB49" s="322"/>
      <c r="DC49" s="515" t="s">
        <v>213</v>
      </c>
      <c r="DD49" s="516"/>
      <c r="DE49" s="517"/>
      <c r="DF49" s="509">
        <f>(DF13*$F$13)+(DF14*$F$14)+(DF15*$F$15)+(DF16*$F$16)+(DF17*$F$17)+(DF18*$F$18)+(DF19*$F$19)+(DF20*$F$20)+(DF21*$F$21)+(DF22*$F$22)+(DF23*$F$23)+(DF24*$F$24)+(DF25*$F$25)+(DF26*$F$26)+(DF27*$F$27)+(DF28*$F$28)+(DF29*$F$29)+(DF30*$F$30)+(DF31*$F$31)+(DF32*$F$32)+(DF33*$F$33)+(DF34*$F$34)+(DF37*$F$37)+(DF38*$F$38)+(DF39*$F$39)+(DF40*$F$40)+(DF41*$F$41)+(DF42*$F$42)+(DF43*$F$43)+(DF44*$F$44)+(DF45*$F$45)+(DF46*$F$46)</f>
        <v>0</v>
      </c>
      <c r="DG49" s="509">
        <f t="shared" ref="DG49:DO49" si="71">(DG13*$F$13)+(DG14*$F$14)+(DG15*$F$15)+(DG16*$F$16)+(DG17*$F$17)+(DG18*$F$18)+(DG19*$F$19)+(DG20*$F$20)+(DG21*$F$21)+(DG22*$F$22)+(DG23*$F$23)+(DG24*$F$24)+(DG25*$F$25)+(DG26*$F$26)+(DG27*$F$27)+(DG28*$F$28)+(DG29*$F$29)+(DG30*$F$30)+(DG31*$F$31)+(DG32*$F$32)+(DG33*$F$33)+(DG34*$F$34)+(DG37*$F$37)+(DG38*$F$38)+(DG39*$F$39)+(DG40*$F$40)+(DG41*$F$41)+(DG42*$F$42)+(DG43*$F$43)+(DG44*$F$44)+(DG45*$F$45)+(DG46*$F$46)</f>
        <v>0</v>
      </c>
      <c r="DH49" s="509">
        <f t="shared" si="71"/>
        <v>0</v>
      </c>
      <c r="DI49" s="509">
        <f t="shared" si="71"/>
        <v>0</v>
      </c>
      <c r="DJ49" s="509">
        <f t="shared" si="71"/>
        <v>0</v>
      </c>
      <c r="DK49" s="509">
        <f t="shared" si="71"/>
        <v>0</v>
      </c>
      <c r="DL49" s="509">
        <f t="shared" si="71"/>
        <v>0</v>
      </c>
      <c r="DM49" s="509">
        <f t="shared" si="71"/>
        <v>0</v>
      </c>
      <c r="DN49" s="509">
        <f t="shared" si="71"/>
        <v>0</v>
      </c>
      <c r="DO49" s="509">
        <f t="shared" si="71"/>
        <v>0</v>
      </c>
      <c r="DP49" s="511" t="s">
        <v>47</v>
      </c>
      <c r="DQ49" s="512"/>
      <c r="DR49" s="509">
        <f t="shared" ref="DR49:EA49" si="72">(DR13*$F$13)+(DR14*$F$14)+(DR15*$F$15)+(DR16*$F$16)+(DR17*$F$17)+(DR18*$F$18)+(DR19*$F$19)+(DR20*$F$20)+(DR21*$F$21)+(DR22*$F$22)+(DR23*$F$23)+(DR24*$F$24)+(DR25*$F$25)+(DR26*$F$26)+(DR27*$F$27)+(DR28*$F$28)+(DR29*$F$29)+(DR30*$F$30)+(DR31*$F$31)+(DR32*$F$32)+(DR33*$F$33)+(DR34*$F$34)+(DR37*$F$37)+(DR38*$F$38)+(DR39*$F$39)+(DR40*$F$40)+(DR41*$F$41)+(DR42*$F$42)+(DR43*$F$43)+(DR44*$F$44)+(DR45*$F$45)+(DR46*$F$46)</f>
        <v>0</v>
      </c>
      <c r="DS49" s="509">
        <f t="shared" si="72"/>
        <v>0</v>
      </c>
      <c r="DT49" s="509">
        <f t="shared" si="72"/>
        <v>0</v>
      </c>
      <c r="DU49" s="509">
        <f t="shared" si="72"/>
        <v>0</v>
      </c>
      <c r="DV49" s="509">
        <f t="shared" si="72"/>
        <v>0</v>
      </c>
      <c r="DW49" s="509">
        <f t="shared" si="72"/>
        <v>0</v>
      </c>
      <c r="DX49" s="509">
        <f t="shared" si="72"/>
        <v>0</v>
      </c>
      <c r="DY49" s="509">
        <f t="shared" si="72"/>
        <v>0</v>
      </c>
      <c r="DZ49" s="509">
        <f t="shared" si="72"/>
        <v>0</v>
      </c>
      <c r="EA49" s="509">
        <f t="shared" si="72"/>
        <v>0</v>
      </c>
      <c r="EB49" s="498">
        <f>SUM(EG13:EG46)</f>
        <v>0</v>
      </c>
      <c r="EC49" s="499"/>
      <c r="ED49" s="499"/>
      <c r="EE49" s="499"/>
      <c r="EF49" s="500"/>
      <c r="EG49" s="501"/>
      <c r="EH49" s="322"/>
      <c r="EI49" s="322"/>
      <c r="EK49" s="515" t="s">
        <v>213</v>
      </c>
      <c r="EL49" s="516"/>
      <c r="EM49" s="517"/>
      <c r="EN49" s="509">
        <f>(EN13*$F$13)+(EN14*$F$14)+(EN15*$F$15)+(EN16*$F$16)+(EN17*$F$17)+(EN18*$F$18)+(EN19*$F$19)+(EN20*$F$20)+(EN21*$F$21)+(EN22*$F$22)+(EN23*$F$23)+(EN24*$F$24)+(EN25*$F$25)+(EN26*$F$26)+(EN27*$F$27)+(EN28*$F$28)+(EN29*$F$29)+(EN30*$F$30)+(EN31*$F$31)+(EN32*$F$32)+(EN33*$F$33)+(EN34*$F$34)+(EN37*$F$37)+(EN38*$F$38)+(EN39*$F$39)+(EN40*$F$40)+(EN41*$F$41)+(EN42*$F$42)+(EN43*$F$43)+(EN44*$F$44)+(EN45*$F$45)+(EN46*$F$46)</f>
        <v>0</v>
      </c>
      <c r="EO49" s="509">
        <f t="shared" ref="EO49:EW49" si="73">(EO13*$F$13)+(EO14*$F$14)+(EO15*$F$15)+(EO16*$F$16)+(EO17*$F$17)+(EO18*$F$18)+(EO19*$F$19)+(EO20*$F$20)+(EO21*$F$21)+(EO22*$F$22)+(EO23*$F$23)+(EO24*$F$24)+(EO25*$F$25)+(EO26*$F$26)+(EO27*$F$27)+(EO28*$F$28)+(EO29*$F$29)+(EO30*$F$30)+(EO31*$F$31)+(EO32*$F$32)+(EO33*$F$33)+(EO34*$F$34)+(EO37*$F$37)+(EO38*$F$38)+(EO39*$F$39)+(EO40*$F$40)+(EO41*$F$41)+(EO42*$F$42)+(EO43*$F$43)+(EO44*$F$44)+(EO45*$F$45)+(EO46*$F$46)</f>
        <v>0</v>
      </c>
      <c r="EP49" s="509">
        <f t="shared" si="73"/>
        <v>0</v>
      </c>
      <c r="EQ49" s="509">
        <f t="shared" si="73"/>
        <v>0</v>
      </c>
      <c r="ER49" s="509">
        <f t="shared" si="73"/>
        <v>0</v>
      </c>
      <c r="ES49" s="509">
        <f t="shared" si="73"/>
        <v>0</v>
      </c>
      <c r="ET49" s="509">
        <f t="shared" si="73"/>
        <v>0</v>
      </c>
      <c r="EU49" s="509">
        <f t="shared" si="73"/>
        <v>0</v>
      </c>
      <c r="EV49" s="509">
        <f t="shared" si="73"/>
        <v>0</v>
      </c>
      <c r="EW49" s="509">
        <f t="shared" si="73"/>
        <v>0</v>
      </c>
      <c r="EX49" s="511" t="s">
        <v>47</v>
      </c>
      <c r="EY49" s="512"/>
      <c r="EZ49" s="509">
        <f t="shared" ref="EZ49:FI49" si="74">(EZ13*$F$13)+(EZ14*$F$14)+(EZ15*$F$15)+(EZ16*$F$16)+(EZ17*$F$17)+(EZ18*$F$18)+(EZ19*$F$19)+(EZ20*$F$20)+(EZ21*$F$21)+(EZ22*$F$22)+(EZ23*$F$23)+(EZ24*$F$24)+(EZ25*$F$25)+(EZ26*$F$26)+(EZ27*$F$27)+(EZ28*$F$28)+(EZ29*$F$29)+(EZ30*$F$30)+(EZ31*$F$31)+(EZ32*$F$32)+(EZ33*$F$33)+(EZ34*$F$34)+(EZ37*$F$37)+(EZ38*$F$38)+(EZ39*$F$39)+(EZ40*$F$40)+(EZ41*$F$41)+(EZ42*$F$42)+(EZ43*$F$43)+(EZ44*$F$44)+(EZ45*$F$45)+(EZ46*$F$46)</f>
        <v>0</v>
      </c>
      <c r="FA49" s="509">
        <f t="shared" si="74"/>
        <v>0</v>
      </c>
      <c r="FB49" s="509">
        <f t="shared" si="74"/>
        <v>0</v>
      </c>
      <c r="FC49" s="509">
        <f t="shared" si="74"/>
        <v>0</v>
      </c>
      <c r="FD49" s="509">
        <f t="shared" si="74"/>
        <v>0</v>
      </c>
      <c r="FE49" s="509">
        <f t="shared" si="74"/>
        <v>0</v>
      </c>
      <c r="FF49" s="509">
        <f t="shared" si="74"/>
        <v>0</v>
      </c>
      <c r="FG49" s="509">
        <f t="shared" si="74"/>
        <v>0</v>
      </c>
      <c r="FH49" s="509">
        <f t="shared" si="74"/>
        <v>0</v>
      </c>
      <c r="FI49" s="509">
        <f t="shared" si="74"/>
        <v>0</v>
      </c>
      <c r="FJ49" s="498">
        <f>SUM(FO13:FO46)</f>
        <v>0</v>
      </c>
      <c r="FK49" s="499"/>
      <c r="FL49" s="499"/>
      <c r="FM49" s="499"/>
      <c r="FN49" s="500"/>
      <c r="FO49" s="501"/>
      <c r="FP49" s="322"/>
      <c r="FQ49" s="322"/>
      <c r="FR49" s="322"/>
    </row>
    <row r="50" spans="4:174" s="40" customFormat="1" ht="30" customHeight="1" thickBot="1" x14ac:dyDescent="0.25">
      <c r="D50" s="518"/>
      <c r="E50" s="519"/>
      <c r="F50" s="520"/>
      <c r="G50" s="510"/>
      <c r="H50" s="510"/>
      <c r="I50" s="510"/>
      <c r="J50" s="510"/>
      <c r="K50" s="510"/>
      <c r="L50" s="510"/>
      <c r="M50" s="510"/>
      <c r="N50" s="510"/>
      <c r="O50" s="510"/>
      <c r="P50" s="510"/>
      <c r="Q50" s="513"/>
      <c r="R50" s="514"/>
      <c r="S50" s="510"/>
      <c r="T50" s="510"/>
      <c r="U50" s="510"/>
      <c r="V50" s="510"/>
      <c r="W50" s="510"/>
      <c r="X50" s="510"/>
      <c r="Y50" s="510"/>
      <c r="Z50" s="510"/>
      <c r="AA50" s="510"/>
      <c r="AB50" s="510"/>
      <c r="AC50" s="502" t="s">
        <v>50</v>
      </c>
      <c r="AD50" s="503"/>
      <c r="AE50" s="503"/>
      <c r="AF50" s="503"/>
      <c r="AG50" s="504"/>
      <c r="AH50" s="322"/>
      <c r="AI50" s="322"/>
      <c r="AJ50" s="322"/>
      <c r="AL50" s="518"/>
      <c r="AM50" s="519"/>
      <c r="AN50" s="520"/>
      <c r="AO50" s="510"/>
      <c r="AP50" s="510"/>
      <c r="AQ50" s="510"/>
      <c r="AR50" s="510"/>
      <c r="AS50" s="510"/>
      <c r="AT50" s="510"/>
      <c r="AU50" s="510"/>
      <c r="AV50" s="510"/>
      <c r="AW50" s="510"/>
      <c r="AX50" s="510"/>
      <c r="AY50" s="513"/>
      <c r="AZ50" s="514"/>
      <c r="BA50" s="510"/>
      <c r="BB50" s="510"/>
      <c r="BC50" s="510"/>
      <c r="BD50" s="510"/>
      <c r="BE50" s="510"/>
      <c r="BF50" s="510"/>
      <c r="BG50" s="510"/>
      <c r="BH50" s="510"/>
      <c r="BI50" s="510"/>
      <c r="BJ50" s="510"/>
      <c r="BK50" s="505" t="s">
        <v>214</v>
      </c>
      <c r="BL50" s="506"/>
      <c r="BM50" s="506"/>
      <c r="BN50" s="506"/>
      <c r="BO50" s="506"/>
      <c r="BP50" s="507"/>
      <c r="BQ50" s="322"/>
      <c r="BR50" s="322"/>
      <c r="BS50" s="322"/>
      <c r="BT50" s="322"/>
      <c r="BU50" s="518"/>
      <c r="BV50" s="519"/>
      <c r="BW50" s="520"/>
      <c r="BX50" s="510"/>
      <c r="BY50" s="510"/>
      <c r="BZ50" s="510"/>
      <c r="CA50" s="510"/>
      <c r="CB50" s="510"/>
      <c r="CC50" s="510"/>
      <c r="CD50" s="510"/>
      <c r="CE50" s="510"/>
      <c r="CF50" s="510"/>
      <c r="CG50" s="510"/>
      <c r="CH50" s="513"/>
      <c r="CI50" s="514"/>
      <c r="CJ50" s="510"/>
      <c r="CK50" s="510"/>
      <c r="CL50" s="510"/>
      <c r="CM50" s="510"/>
      <c r="CN50" s="510"/>
      <c r="CO50" s="510"/>
      <c r="CP50" s="510"/>
      <c r="CQ50" s="510"/>
      <c r="CR50" s="510"/>
      <c r="CS50" s="510"/>
      <c r="CT50" s="502" t="s">
        <v>215</v>
      </c>
      <c r="CU50" s="503"/>
      <c r="CV50" s="503"/>
      <c r="CW50" s="503"/>
      <c r="CX50" s="508"/>
      <c r="CY50" s="504"/>
      <c r="CZ50" s="322"/>
      <c r="DA50" s="322"/>
      <c r="DB50" s="322"/>
      <c r="DC50" s="518"/>
      <c r="DD50" s="519"/>
      <c r="DE50" s="520"/>
      <c r="DF50" s="510"/>
      <c r="DG50" s="510"/>
      <c r="DH50" s="510"/>
      <c r="DI50" s="510"/>
      <c r="DJ50" s="510"/>
      <c r="DK50" s="510"/>
      <c r="DL50" s="510"/>
      <c r="DM50" s="510"/>
      <c r="DN50" s="510"/>
      <c r="DO50" s="510"/>
      <c r="DP50" s="513"/>
      <c r="DQ50" s="514"/>
      <c r="DR50" s="510"/>
      <c r="DS50" s="510"/>
      <c r="DT50" s="510"/>
      <c r="DU50" s="510"/>
      <c r="DV50" s="510"/>
      <c r="DW50" s="510"/>
      <c r="DX50" s="510"/>
      <c r="DY50" s="510"/>
      <c r="DZ50" s="510"/>
      <c r="EA50" s="510"/>
      <c r="EB50" s="502" t="s">
        <v>216</v>
      </c>
      <c r="EC50" s="503"/>
      <c r="ED50" s="503"/>
      <c r="EE50" s="503"/>
      <c r="EF50" s="508"/>
      <c r="EG50" s="504"/>
      <c r="EH50" s="322"/>
      <c r="EI50" s="322"/>
      <c r="EK50" s="518"/>
      <c r="EL50" s="519"/>
      <c r="EM50" s="520"/>
      <c r="EN50" s="510"/>
      <c r="EO50" s="510"/>
      <c r="EP50" s="510"/>
      <c r="EQ50" s="510"/>
      <c r="ER50" s="510"/>
      <c r="ES50" s="510"/>
      <c r="ET50" s="510"/>
      <c r="EU50" s="510"/>
      <c r="EV50" s="510"/>
      <c r="EW50" s="510"/>
      <c r="EX50" s="513"/>
      <c r="EY50" s="514"/>
      <c r="EZ50" s="510"/>
      <c r="FA50" s="510"/>
      <c r="FB50" s="510"/>
      <c r="FC50" s="510"/>
      <c r="FD50" s="510"/>
      <c r="FE50" s="510"/>
      <c r="FF50" s="510"/>
      <c r="FG50" s="510"/>
      <c r="FH50" s="510"/>
      <c r="FI50" s="510"/>
      <c r="FJ50" s="502" t="s">
        <v>217</v>
      </c>
      <c r="FK50" s="503"/>
      <c r="FL50" s="503"/>
      <c r="FM50" s="503"/>
      <c r="FN50" s="508"/>
      <c r="FO50" s="504"/>
      <c r="FP50" s="322"/>
      <c r="FQ50" s="322"/>
      <c r="FR50" s="322"/>
    </row>
  </sheetData>
  <mergeCells count="636">
    <mergeCell ref="A1:AJ1"/>
    <mergeCell ref="AK1:BS1"/>
    <mergeCell ref="BT1:DA1"/>
    <mergeCell ref="DB1:EI1"/>
    <mergeCell ref="EJ1:FQ1"/>
    <mergeCell ref="T3:Z3"/>
    <mergeCell ref="AH3:AI3"/>
    <mergeCell ref="BF3:BL3"/>
    <mergeCell ref="CO3:CU3"/>
    <mergeCell ref="DW3:EC3"/>
    <mergeCell ref="FE3:FK3"/>
    <mergeCell ref="AE4:AG4"/>
    <mergeCell ref="I6:J6"/>
    <mergeCell ref="K6:L6"/>
    <mergeCell ref="M6:O6"/>
    <mergeCell ref="Q6:Y6"/>
    <mergeCell ref="AP6:AQ6"/>
    <mergeCell ref="AR6:AS6"/>
    <mergeCell ref="AT6:AV6"/>
    <mergeCell ref="AW6:BF6"/>
    <mergeCell ref="DN6:DW6"/>
    <mergeCell ref="EO6:EP6"/>
    <mergeCell ref="EQ6:ER6"/>
    <mergeCell ref="ES6:EU6"/>
    <mergeCell ref="EV6:FE6"/>
    <mergeCell ref="BY6:BZ6"/>
    <mergeCell ref="CA6:CB6"/>
    <mergeCell ref="CC6:CE6"/>
    <mergeCell ref="CF6:CO6"/>
    <mergeCell ref="DG6:DH6"/>
    <mergeCell ref="DI6:DJ6"/>
    <mergeCell ref="J7:U7"/>
    <mergeCell ref="W7:Y7"/>
    <mergeCell ref="AA7:AH7"/>
    <mergeCell ref="J8:K8"/>
    <mergeCell ref="M8:Q8"/>
    <mergeCell ref="S8:U8"/>
    <mergeCell ref="W8:Y8"/>
    <mergeCell ref="AA8:AH8"/>
    <mergeCell ref="DK6:DM6"/>
    <mergeCell ref="AD12:AF12"/>
    <mergeCell ref="BL12:BN12"/>
    <mergeCell ref="CU12:CW12"/>
    <mergeCell ref="EC12:EE12"/>
    <mergeCell ref="FK12:FM12"/>
    <mergeCell ref="K9:T9"/>
    <mergeCell ref="W9:Y9"/>
    <mergeCell ref="AA9:AH9"/>
    <mergeCell ref="W10:X10"/>
    <mergeCell ref="Y10:Z10"/>
    <mergeCell ref="AB10:AC10"/>
    <mergeCell ref="AD10:AG10"/>
    <mergeCell ref="CV13:CW13"/>
    <mergeCell ref="DP13:DQ13"/>
    <mergeCell ref="ED13:EE13"/>
    <mergeCell ref="EX13:EY13"/>
    <mergeCell ref="FL13:FM13"/>
    <mergeCell ref="Q14:R14"/>
    <mergeCell ref="AE14:AF14"/>
    <mergeCell ref="AY14:AZ14"/>
    <mergeCell ref="BM14:BN14"/>
    <mergeCell ref="CH14:CI14"/>
    <mergeCell ref="Q13:R13"/>
    <mergeCell ref="AE13:AF13"/>
    <mergeCell ref="AY13:AZ13"/>
    <mergeCell ref="BM13:BN13"/>
    <mergeCell ref="CH13:CI13"/>
    <mergeCell ref="CV14:CW14"/>
    <mergeCell ref="DP14:DQ14"/>
    <mergeCell ref="ED14:EE14"/>
    <mergeCell ref="EX14:EY14"/>
    <mergeCell ref="FL14:FM14"/>
    <mergeCell ref="Q15:R15"/>
    <mergeCell ref="AE15:AF15"/>
    <mergeCell ref="AY15:AZ15"/>
    <mergeCell ref="BM15:BN15"/>
    <mergeCell ref="CH15:CI15"/>
    <mergeCell ref="CV15:CW15"/>
    <mergeCell ref="DP15:DQ15"/>
    <mergeCell ref="ED15:EE15"/>
    <mergeCell ref="EX15:EY15"/>
    <mergeCell ref="FL15:FM15"/>
    <mergeCell ref="Q16:R16"/>
    <mergeCell ref="AE16:AF16"/>
    <mergeCell ref="AY16:AZ16"/>
    <mergeCell ref="BM16:BN16"/>
    <mergeCell ref="CH16:CI16"/>
    <mergeCell ref="CV16:CW16"/>
    <mergeCell ref="DP16:DQ16"/>
    <mergeCell ref="ED16:EE16"/>
    <mergeCell ref="EX16:EY16"/>
    <mergeCell ref="FL16:FM16"/>
    <mergeCell ref="Q17:R17"/>
    <mergeCell ref="AE17:AF17"/>
    <mergeCell ref="AY17:AZ17"/>
    <mergeCell ref="BM17:BN17"/>
    <mergeCell ref="CH17:CI17"/>
    <mergeCell ref="CV17:CW17"/>
    <mergeCell ref="DP17:DQ17"/>
    <mergeCell ref="ED17:EE17"/>
    <mergeCell ref="EX17:EY17"/>
    <mergeCell ref="FL17:FM17"/>
    <mergeCell ref="Q18:R18"/>
    <mergeCell ref="AE18:AF18"/>
    <mergeCell ref="AY18:AZ18"/>
    <mergeCell ref="BM18:BN18"/>
    <mergeCell ref="CH18:CI18"/>
    <mergeCell ref="CV18:CW18"/>
    <mergeCell ref="DP18:DQ18"/>
    <mergeCell ref="ED18:EE18"/>
    <mergeCell ref="EX18:EY18"/>
    <mergeCell ref="FL18:FM18"/>
    <mergeCell ref="Q19:R19"/>
    <mergeCell ref="AE19:AF19"/>
    <mergeCell ref="AY19:AZ19"/>
    <mergeCell ref="BM19:BN19"/>
    <mergeCell ref="CH19:CI19"/>
    <mergeCell ref="CV19:CW19"/>
    <mergeCell ref="DP19:DQ19"/>
    <mergeCell ref="ED19:EE19"/>
    <mergeCell ref="EX19:EY19"/>
    <mergeCell ref="FL19:FM19"/>
    <mergeCell ref="Q20:R20"/>
    <mergeCell ref="AE20:AF20"/>
    <mergeCell ref="AY20:AZ20"/>
    <mergeCell ref="BM20:BN20"/>
    <mergeCell ref="CH20:CI20"/>
    <mergeCell ref="CV20:CW20"/>
    <mergeCell ref="DP20:DQ20"/>
    <mergeCell ref="ED20:EE20"/>
    <mergeCell ref="EX20:EY20"/>
    <mergeCell ref="FL20:FM20"/>
    <mergeCell ref="Q21:R21"/>
    <mergeCell ref="AE21:AF21"/>
    <mergeCell ref="AY21:AZ21"/>
    <mergeCell ref="BM21:BN21"/>
    <mergeCell ref="CH21:CI21"/>
    <mergeCell ref="CV21:CW21"/>
    <mergeCell ref="DP21:DQ21"/>
    <mergeCell ref="ED21:EE21"/>
    <mergeCell ref="EX21:EY21"/>
    <mergeCell ref="FL21:FM21"/>
    <mergeCell ref="Q22:R22"/>
    <mergeCell ref="AE22:AF22"/>
    <mergeCell ref="AY22:AZ22"/>
    <mergeCell ref="BM22:BN22"/>
    <mergeCell ref="CH22:CI22"/>
    <mergeCell ref="CV22:CW22"/>
    <mergeCell ref="DP22:DQ22"/>
    <mergeCell ref="ED22:EE22"/>
    <mergeCell ref="EX22:EY22"/>
    <mergeCell ref="FL22:FM22"/>
    <mergeCell ref="Q23:R23"/>
    <mergeCell ref="AE23:AF23"/>
    <mergeCell ref="AY23:AZ23"/>
    <mergeCell ref="BM23:BN23"/>
    <mergeCell ref="CH23:CI23"/>
    <mergeCell ref="CV23:CW23"/>
    <mergeCell ref="DP23:DQ23"/>
    <mergeCell ref="ED23:EE23"/>
    <mergeCell ref="EX23:EY23"/>
    <mergeCell ref="FL23:FM23"/>
    <mergeCell ref="Q24:R24"/>
    <mergeCell ref="AE24:AF24"/>
    <mergeCell ref="AY24:AZ24"/>
    <mergeCell ref="BM24:BN24"/>
    <mergeCell ref="CH24:CI24"/>
    <mergeCell ref="CV24:CW24"/>
    <mergeCell ref="DP24:DQ24"/>
    <mergeCell ref="ED24:EE24"/>
    <mergeCell ref="EX24:EY24"/>
    <mergeCell ref="FL24:FM24"/>
    <mergeCell ref="Q25:R25"/>
    <mergeCell ref="AE25:AF25"/>
    <mergeCell ref="AY25:AZ25"/>
    <mergeCell ref="BM25:BN25"/>
    <mergeCell ref="CH25:CI25"/>
    <mergeCell ref="CV25:CW25"/>
    <mergeCell ref="DP25:DQ25"/>
    <mergeCell ref="ED25:EE25"/>
    <mergeCell ref="EX25:EY25"/>
    <mergeCell ref="FL25:FM25"/>
    <mergeCell ref="Q26:R26"/>
    <mergeCell ref="AE26:AF26"/>
    <mergeCell ref="AY26:AZ26"/>
    <mergeCell ref="BM26:BN26"/>
    <mergeCell ref="CH26:CI26"/>
    <mergeCell ref="CV26:CW26"/>
    <mergeCell ref="DP26:DQ26"/>
    <mergeCell ref="ED26:EE26"/>
    <mergeCell ref="EX26:EY26"/>
    <mergeCell ref="FL26:FM26"/>
    <mergeCell ref="Q27:R27"/>
    <mergeCell ref="AE27:AF27"/>
    <mergeCell ref="AY27:AZ27"/>
    <mergeCell ref="BM27:BN27"/>
    <mergeCell ref="CH27:CI27"/>
    <mergeCell ref="CV27:CW27"/>
    <mergeCell ref="DP27:DQ27"/>
    <mergeCell ref="ED27:EE27"/>
    <mergeCell ref="EX27:EY27"/>
    <mergeCell ref="FL27:FM27"/>
    <mergeCell ref="Q28:R28"/>
    <mergeCell ref="AE28:AF28"/>
    <mergeCell ref="AY28:AZ28"/>
    <mergeCell ref="BM28:BN28"/>
    <mergeCell ref="CH28:CI28"/>
    <mergeCell ref="CV28:CW28"/>
    <mergeCell ref="DP28:DQ28"/>
    <mergeCell ref="ED28:EE28"/>
    <mergeCell ref="EX28:EY28"/>
    <mergeCell ref="FL28:FM28"/>
    <mergeCell ref="Q29:R29"/>
    <mergeCell ref="AE29:AF29"/>
    <mergeCell ref="AY29:AZ29"/>
    <mergeCell ref="BM29:BN29"/>
    <mergeCell ref="CH29:CI29"/>
    <mergeCell ref="CV29:CW29"/>
    <mergeCell ref="DP29:DQ29"/>
    <mergeCell ref="ED29:EE29"/>
    <mergeCell ref="EX29:EY29"/>
    <mergeCell ref="FL29:FM29"/>
    <mergeCell ref="Q30:R30"/>
    <mergeCell ref="AE30:AF30"/>
    <mergeCell ref="AY30:AZ30"/>
    <mergeCell ref="BM30:BN30"/>
    <mergeCell ref="CH30:CI30"/>
    <mergeCell ref="CV30:CW30"/>
    <mergeCell ref="DP30:DQ30"/>
    <mergeCell ref="ED30:EE30"/>
    <mergeCell ref="EX30:EY30"/>
    <mergeCell ref="FL30:FM30"/>
    <mergeCell ref="Q31:R31"/>
    <mergeCell ref="AE31:AF31"/>
    <mergeCell ref="AY31:AZ31"/>
    <mergeCell ref="BM31:BN31"/>
    <mergeCell ref="CH31:CI31"/>
    <mergeCell ref="CV31:CW31"/>
    <mergeCell ref="DP31:DQ31"/>
    <mergeCell ref="ED31:EE31"/>
    <mergeCell ref="EX31:EY31"/>
    <mergeCell ref="FL31:FM31"/>
    <mergeCell ref="Q32:R32"/>
    <mergeCell ref="AE32:AF32"/>
    <mergeCell ref="AY32:AZ32"/>
    <mergeCell ref="BM32:BN32"/>
    <mergeCell ref="CH32:CI32"/>
    <mergeCell ref="CV32:CW32"/>
    <mergeCell ref="DP32:DQ32"/>
    <mergeCell ref="ED32:EE32"/>
    <mergeCell ref="EX32:EY32"/>
    <mergeCell ref="FL32:FM32"/>
    <mergeCell ref="Q33:R33"/>
    <mergeCell ref="AE33:AF33"/>
    <mergeCell ref="AY33:AZ33"/>
    <mergeCell ref="BM33:BN33"/>
    <mergeCell ref="CH33:CI33"/>
    <mergeCell ref="CV33:CW33"/>
    <mergeCell ref="DP33:DQ33"/>
    <mergeCell ref="ED33:EE33"/>
    <mergeCell ref="EX33:EY33"/>
    <mergeCell ref="FL33:FM33"/>
    <mergeCell ref="Q34:R34"/>
    <mergeCell ref="AE34:AF34"/>
    <mergeCell ref="AY34:AZ34"/>
    <mergeCell ref="BM34:BN34"/>
    <mergeCell ref="CH34:CI34"/>
    <mergeCell ref="CV34:CW34"/>
    <mergeCell ref="DP34:DQ34"/>
    <mergeCell ref="ED34:EE34"/>
    <mergeCell ref="EX34:EY34"/>
    <mergeCell ref="FL34:FM34"/>
    <mergeCell ref="Q35:R35"/>
    <mergeCell ref="AE35:AF35"/>
    <mergeCell ref="AY35:AZ35"/>
    <mergeCell ref="BM35:BN35"/>
    <mergeCell ref="CH35:CI35"/>
    <mergeCell ref="CV35:CW35"/>
    <mergeCell ref="DP35:DQ35"/>
    <mergeCell ref="ED35:EE35"/>
    <mergeCell ref="EX35:EY35"/>
    <mergeCell ref="FL35:FM35"/>
    <mergeCell ref="Q36:R36"/>
    <mergeCell ref="AE36:AF36"/>
    <mergeCell ref="AY36:AZ36"/>
    <mergeCell ref="BM36:BN36"/>
    <mergeCell ref="CH36:CI36"/>
    <mergeCell ref="CV36:CW36"/>
    <mergeCell ref="DP36:DQ36"/>
    <mergeCell ref="ED36:EE36"/>
    <mergeCell ref="EX36:EY36"/>
    <mergeCell ref="FL36:FM36"/>
    <mergeCell ref="Q37:R37"/>
    <mergeCell ref="AE37:AF37"/>
    <mergeCell ref="AY37:AZ37"/>
    <mergeCell ref="BM37:BN37"/>
    <mergeCell ref="CH37:CI37"/>
    <mergeCell ref="CV37:CW37"/>
    <mergeCell ref="DP37:DQ37"/>
    <mergeCell ref="ED37:EE37"/>
    <mergeCell ref="EX37:EY37"/>
    <mergeCell ref="FL37:FM37"/>
    <mergeCell ref="Q38:R38"/>
    <mergeCell ref="AE38:AF38"/>
    <mergeCell ref="AY38:AZ38"/>
    <mergeCell ref="BM38:BN38"/>
    <mergeCell ref="CH38:CI38"/>
    <mergeCell ref="CV38:CW38"/>
    <mergeCell ref="DP38:DQ38"/>
    <mergeCell ref="ED38:EE38"/>
    <mergeCell ref="EX38:EY38"/>
    <mergeCell ref="FL38:FM38"/>
    <mergeCell ref="Q39:R39"/>
    <mergeCell ref="AE39:AF39"/>
    <mergeCell ref="AY39:AZ39"/>
    <mergeCell ref="BM39:BN39"/>
    <mergeCell ref="CH39:CI39"/>
    <mergeCell ref="CV39:CW39"/>
    <mergeCell ref="DP39:DQ39"/>
    <mergeCell ref="ED39:EE39"/>
    <mergeCell ref="EX39:EY39"/>
    <mergeCell ref="FL39:FM39"/>
    <mergeCell ref="Q40:R40"/>
    <mergeCell ref="AE40:AF40"/>
    <mergeCell ref="AY40:AZ40"/>
    <mergeCell ref="BM40:BN40"/>
    <mergeCell ref="CH40:CI40"/>
    <mergeCell ref="CV40:CW40"/>
    <mergeCell ref="DP40:DQ40"/>
    <mergeCell ref="ED40:EE40"/>
    <mergeCell ref="EX40:EY40"/>
    <mergeCell ref="FL40:FM40"/>
    <mergeCell ref="Q41:R41"/>
    <mergeCell ref="AE41:AF41"/>
    <mergeCell ref="AY41:AZ41"/>
    <mergeCell ref="BM41:BN41"/>
    <mergeCell ref="CH41:CI41"/>
    <mergeCell ref="CV41:CW41"/>
    <mergeCell ref="DP41:DQ41"/>
    <mergeCell ref="ED41:EE41"/>
    <mergeCell ref="EX41:EY41"/>
    <mergeCell ref="FL41:FM41"/>
    <mergeCell ref="Q42:R42"/>
    <mergeCell ref="AE42:AF42"/>
    <mergeCell ref="AY42:AZ42"/>
    <mergeCell ref="BM42:BN42"/>
    <mergeCell ref="CH42:CI42"/>
    <mergeCell ref="CV42:CW42"/>
    <mergeCell ref="DP42:DQ42"/>
    <mergeCell ref="ED42:EE42"/>
    <mergeCell ref="EX42:EY42"/>
    <mergeCell ref="FL42:FM42"/>
    <mergeCell ref="Q43:R43"/>
    <mergeCell ref="AE43:AF43"/>
    <mergeCell ref="AY43:AZ43"/>
    <mergeCell ref="BM43:BN43"/>
    <mergeCell ref="CH43:CI43"/>
    <mergeCell ref="CV43:CW43"/>
    <mergeCell ref="DP43:DQ43"/>
    <mergeCell ref="ED43:EE43"/>
    <mergeCell ref="EX43:EY43"/>
    <mergeCell ref="FL43:FM43"/>
    <mergeCell ref="Q44:R44"/>
    <mergeCell ref="AE44:AF44"/>
    <mergeCell ref="AY44:AZ44"/>
    <mergeCell ref="BM44:BN44"/>
    <mergeCell ref="CH44:CI44"/>
    <mergeCell ref="CV44:CW44"/>
    <mergeCell ref="DP44:DQ44"/>
    <mergeCell ref="ED44:EE44"/>
    <mergeCell ref="EX44:EY44"/>
    <mergeCell ref="FL44:FM44"/>
    <mergeCell ref="Q45:R45"/>
    <mergeCell ref="AE45:AF45"/>
    <mergeCell ref="AY45:AZ45"/>
    <mergeCell ref="BM45:BN45"/>
    <mergeCell ref="CH45:CI45"/>
    <mergeCell ref="EX46:EY46"/>
    <mergeCell ref="FL46:FM46"/>
    <mergeCell ref="D47:F48"/>
    <mergeCell ref="G47:G48"/>
    <mergeCell ref="H47:H48"/>
    <mergeCell ref="I47:I48"/>
    <mergeCell ref="J47:J48"/>
    <mergeCell ref="CV45:CW45"/>
    <mergeCell ref="DP45:DQ45"/>
    <mergeCell ref="ED45:EE45"/>
    <mergeCell ref="EX45:EY45"/>
    <mergeCell ref="FL45:FM45"/>
    <mergeCell ref="Q46:R46"/>
    <mergeCell ref="AE46:AF46"/>
    <mergeCell ref="AY46:AZ46"/>
    <mergeCell ref="BM46:BN46"/>
    <mergeCell ref="CH46:CI46"/>
    <mergeCell ref="K47:K48"/>
    <mergeCell ref="L47:L48"/>
    <mergeCell ref="M47:M48"/>
    <mergeCell ref="N47:N48"/>
    <mergeCell ref="O47:O48"/>
    <mergeCell ref="P47:P48"/>
    <mergeCell ref="CV46:CW46"/>
    <mergeCell ref="DP46:DQ46"/>
    <mergeCell ref="ED46:EE46"/>
    <mergeCell ref="X47:X48"/>
    <mergeCell ref="Y47:Y48"/>
    <mergeCell ref="Z47:Z48"/>
    <mergeCell ref="AA47:AA48"/>
    <mergeCell ref="AB47:AB48"/>
    <mergeCell ref="AC47:AF47"/>
    <mergeCell ref="AC48:AF48"/>
    <mergeCell ref="Q47:R48"/>
    <mergeCell ref="S47:S48"/>
    <mergeCell ref="T47:T48"/>
    <mergeCell ref="U47:U48"/>
    <mergeCell ref="V47:V48"/>
    <mergeCell ref="W47:W48"/>
    <mergeCell ref="AS47:AS48"/>
    <mergeCell ref="AT47:AT48"/>
    <mergeCell ref="AU47:AU48"/>
    <mergeCell ref="AV47:AV48"/>
    <mergeCell ref="AW47:AW48"/>
    <mergeCell ref="AX47:AX48"/>
    <mergeCell ref="AG47:AG48"/>
    <mergeCell ref="AL47:AN48"/>
    <mergeCell ref="AO47:AO48"/>
    <mergeCell ref="AP47:AP48"/>
    <mergeCell ref="AQ47:AQ48"/>
    <mergeCell ref="AR47:AR48"/>
    <mergeCell ref="BF47:BF48"/>
    <mergeCell ref="BG47:BG48"/>
    <mergeCell ref="BH47:BH48"/>
    <mergeCell ref="BI47:BI48"/>
    <mergeCell ref="BJ47:BJ48"/>
    <mergeCell ref="BK47:BN47"/>
    <mergeCell ref="BK48:BN48"/>
    <mergeCell ref="AY47:AZ48"/>
    <mergeCell ref="BA47:BA48"/>
    <mergeCell ref="BB47:BB48"/>
    <mergeCell ref="BC47:BC48"/>
    <mergeCell ref="BD47:BD48"/>
    <mergeCell ref="BE47:BE48"/>
    <mergeCell ref="CC47:CC48"/>
    <mergeCell ref="CD47:CD48"/>
    <mergeCell ref="CE47:CE48"/>
    <mergeCell ref="CF47:CF48"/>
    <mergeCell ref="CG47:CG48"/>
    <mergeCell ref="CH47:CI48"/>
    <mergeCell ref="BU47:BW48"/>
    <mergeCell ref="BX47:BX48"/>
    <mergeCell ref="BY47:BY48"/>
    <mergeCell ref="BZ47:BZ48"/>
    <mergeCell ref="CA47:CA48"/>
    <mergeCell ref="CB47:CB48"/>
    <mergeCell ref="CP47:CP48"/>
    <mergeCell ref="CQ47:CQ48"/>
    <mergeCell ref="CR47:CR48"/>
    <mergeCell ref="CS47:CS48"/>
    <mergeCell ref="CT47:CW47"/>
    <mergeCell ref="CY47:CY48"/>
    <mergeCell ref="CT48:CW48"/>
    <mergeCell ref="CJ47:CJ48"/>
    <mergeCell ref="CK47:CK48"/>
    <mergeCell ref="CL47:CL48"/>
    <mergeCell ref="CM47:CM48"/>
    <mergeCell ref="CN47:CN48"/>
    <mergeCell ref="CO47:CO48"/>
    <mergeCell ref="DK47:DK48"/>
    <mergeCell ref="DL47:DL48"/>
    <mergeCell ref="DM47:DM48"/>
    <mergeCell ref="DN47:DN48"/>
    <mergeCell ref="DO47:DO48"/>
    <mergeCell ref="DP47:DQ48"/>
    <mergeCell ref="DC47:DE48"/>
    <mergeCell ref="DF47:DF48"/>
    <mergeCell ref="DG47:DG48"/>
    <mergeCell ref="DH47:DH48"/>
    <mergeCell ref="DI47:DI48"/>
    <mergeCell ref="DJ47:DJ48"/>
    <mergeCell ref="DX47:DX48"/>
    <mergeCell ref="DY47:DY48"/>
    <mergeCell ref="DZ47:DZ48"/>
    <mergeCell ref="EA47:EA48"/>
    <mergeCell ref="EB47:EE47"/>
    <mergeCell ref="EG47:EG48"/>
    <mergeCell ref="EB48:EE48"/>
    <mergeCell ref="DR47:DR48"/>
    <mergeCell ref="DS47:DS48"/>
    <mergeCell ref="DT47:DT48"/>
    <mergeCell ref="DU47:DU48"/>
    <mergeCell ref="DV47:DV48"/>
    <mergeCell ref="DW47:DW48"/>
    <mergeCell ref="ES47:ES48"/>
    <mergeCell ref="ET47:ET48"/>
    <mergeCell ref="EU47:EU48"/>
    <mergeCell ref="EV47:EV48"/>
    <mergeCell ref="EW47:EW48"/>
    <mergeCell ref="EX47:EY48"/>
    <mergeCell ref="EK47:EM48"/>
    <mergeCell ref="EN47:EN48"/>
    <mergeCell ref="EO47:EO48"/>
    <mergeCell ref="EP47:EP48"/>
    <mergeCell ref="EQ47:EQ48"/>
    <mergeCell ref="ER47:ER48"/>
    <mergeCell ref="FF47:FF48"/>
    <mergeCell ref="FG47:FG48"/>
    <mergeCell ref="FH47:FH48"/>
    <mergeCell ref="FI47:FI48"/>
    <mergeCell ref="FJ47:FM47"/>
    <mergeCell ref="FO47:FO48"/>
    <mergeCell ref="FJ48:FM48"/>
    <mergeCell ref="EZ47:EZ48"/>
    <mergeCell ref="FA47:FA48"/>
    <mergeCell ref="FB47:FB48"/>
    <mergeCell ref="FC47:FC48"/>
    <mergeCell ref="FD47:FD48"/>
    <mergeCell ref="FE47:FE48"/>
    <mergeCell ref="L49:L50"/>
    <mergeCell ref="M49:M50"/>
    <mergeCell ref="N49:N50"/>
    <mergeCell ref="O49:O50"/>
    <mergeCell ref="P49:P50"/>
    <mergeCell ref="Q49:R50"/>
    <mergeCell ref="D49:F50"/>
    <mergeCell ref="G49:G50"/>
    <mergeCell ref="H49:H50"/>
    <mergeCell ref="I49:I50"/>
    <mergeCell ref="J49:J50"/>
    <mergeCell ref="K49:K50"/>
    <mergeCell ref="Y49:Y50"/>
    <mergeCell ref="Z49:Z50"/>
    <mergeCell ref="AA49:AA50"/>
    <mergeCell ref="AB49:AB50"/>
    <mergeCell ref="AC49:AG49"/>
    <mergeCell ref="AL49:AN50"/>
    <mergeCell ref="S49:S50"/>
    <mergeCell ref="T49:T50"/>
    <mergeCell ref="U49:U50"/>
    <mergeCell ref="V49:V50"/>
    <mergeCell ref="W49:W50"/>
    <mergeCell ref="X49:X50"/>
    <mergeCell ref="AU49:AU50"/>
    <mergeCell ref="AV49:AV50"/>
    <mergeCell ref="AW49:AW50"/>
    <mergeCell ref="AX49:AX50"/>
    <mergeCell ref="AY49:AZ50"/>
    <mergeCell ref="BA49:BA50"/>
    <mergeCell ref="AO49:AO50"/>
    <mergeCell ref="AP49:AP50"/>
    <mergeCell ref="AQ49:AQ50"/>
    <mergeCell ref="AR49:AR50"/>
    <mergeCell ref="AS49:AS50"/>
    <mergeCell ref="AT49:AT50"/>
    <mergeCell ref="BH49:BH50"/>
    <mergeCell ref="BI49:BI50"/>
    <mergeCell ref="BJ49:BJ50"/>
    <mergeCell ref="BK49:BP49"/>
    <mergeCell ref="BU49:BW50"/>
    <mergeCell ref="BX49:BX50"/>
    <mergeCell ref="BB49:BB50"/>
    <mergeCell ref="BC49:BC50"/>
    <mergeCell ref="BD49:BD50"/>
    <mergeCell ref="BE49:BE50"/>
    <mergeCell ref="BF49:BF50"/>
    <mergeCell ref="BG49:BG50"/>
    <mergeCell ref="CE49:CE50"/>
    <mergeCell ref="CF49:CF50"/>
    <mergeCell ref="CG49:CG50"/>
    <mergeCell ref="CH49:CI50"/>
    <mergeCell ref="CJ49:CJ50"/>
    <mergeCell ref="CK49:CK50"/>
    <mergeCell ref="BY49:BY50"/>
    <mergeCell ref="BZ49:BZ50"/>
    <mergeCell ref="CA49:CA50"/>
    <mergeCell ref="CB49:CB50"/>
    <mergeCell ref="CC49:CC50"/>
    <mergeCell ref="CD49:CD50"/>
    <mergeCell ref="CR49:CR50"/>
    <mergeCell ref="CS49:CS50"/>
    <mergeCell ref="CT49:CY49"/>
    <mergeCell ref="DC49:DE50"/>
    <mergeCell ref="DF49:DF50"/>
    <mergeCell ref="DG49:DG50"/>
    <mergeCell ref="CL49:CL50"/>
    <mergeCell ref="CM49:CM50"/>
    <mergeCell ref="CN49:CN50"/>
    <mergeCell ref="CO49:CO50"/>
    <mergeCell ref="CP49:CP50"/>
    <mergeCell ref="CQ49:CQ50"/>
    <mergeCell ref="DN49:DN50"/>
    <mergeCell ref="DO49:DO50"/>
    <mergeCell ref="DP49:DQ50"/>
    <mergeCell ref="DR49:DR50"/>
    <mergeCell ref="DS49:DS50"/>
    <mergeCell ref="DT49:DT50"/>
    <mergeCell ref="DH49:DH50"/>
    <mergeCell ref="DI49:DI50"/>
    <mergeCell ref="DJ49:DJ50"/>
    <mergeCell ref="DK49:DK50"/>
    <mergeCell ref="DL49:DL50"/>
    <mergeCell ref="DM49:DM50"/>
    <mergeCell ref="EA49:EA50"/>
    <mergeCell ref="EB49:EG49"/>
    <mergeCell ref="EK49:EM50"/>
    <mergeCell ref="EN49:EN50"/>
    <mergeCell ref="EO49:EO50"/>
    <mergeCell ref="EP49:EP50"/>
    <mergeCell ref="DU49:DU50"/>
    <mergeCell ref="DV49:DV50"/>
    <mergeCell ref="DW49:DW50"/>
    <mergeCell ref="DX49:DX50"/>
    <mergeCell ref="DY49:DY50"/>
    <mergeCell ref="DZ49:DZ50"/>
    <mergeCell ref="FJ49:FO49"/>
    <mergeCell ref="AC50:AG50"/>
    <mergeCell ref="BK50:BP50"/>
    <mergeCell ref="CT50:CY50"/>
    <mergeCell ref="EB50:EG50"/>
    <mergeCell ref="FJ50:FO50"/>
    <mergeCell ref="FD49:FD50"/>
    <mergeCell ref="FE49:FE50"/>
    <mergeCell ref="FF49:FF50"/>
    <mergeCell ref="FG49:FG50"/>
    <mergeCell ref="FH49:FH50"/>
    <mergeCell ref="FI49:FI50"/>
    <mergeCell ref="EW49:EW50"/>
    <mergeCell ref="EX49:EY50"/>
    <mergeCell ref="EZ49:EZ50"/>
    <mergeCell ref="FA49:FA50"/>
    <mergeCell ref="FB49:FB50"/>
    <mergeCell ref="FC49:FC50"/>
    <mergeCell ref="EQ49:EQ50"/>
    <mergeCell ref="ER49:ER50"/>
    <mergeCell ref="ES49:ES50"/>
    <mergeCell ref="ET49:ET50"/>
    <mergeCell ref="EU49:EU50"/>
    <mergeCell ref="EV49:EV50"/>
  </mergeCells>
  <printOptions horizontalCentered="1" verticalCentered="1"/>
  <pageMargins left="0.11811023622047245" right="0.11811023622047245" top="3.937007874015748E-2" bottom="3.937007874015748E-2" header="0" footer="0"/>
  <pageSetup paperSize="9" scale="49" fitToWidth="5" orientation="landscape" r:id="rId1"/>
  <colBreaks count="4" manualBreakCount="4">
    <brk id="36" min="2" max="53" man="1"/>
    <brk id="71" min="2" max="53" man="1"/>
    <brk id="105" max="1048575" man="1"/>
    <brk id="13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94"/>
  <sheetViews>
    <sheetView workbookViewId="0">
      <selection activeCell="F4" sqref="F4"/>
    </sheetView>
  </sheetViews>
  <sheetFormatPr defaultColWidth="11.43359375" defaultRowHeight="13.5" x14ac:dyDescent="0.15"/>
  <cols>
    <col min="1" max="1" width="4.9765625" style="1" customWidth="1"/>
    <col min="2" max="2" width="8.203125" style="1" customWidth="1"/>
    <col min="3" max="14" width="11.43359375" style="1"/>
    <col min="15" max="15" width="8.203125" style="1" customWidth="1"/>
    <col min="16" max="16384" width="11.43359375" style="1"/>
  </cols>
  <sheetData>
    <row r="1" spans="1:15" ht="15" x14ac:dyDescent="0.2">
      <c r="A1" s="481"/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</row>
    <row r="2" spans="1:15" ht="15" x14ac:dyDescent="0.2">
      <c r="A2" s="481"/>
      <c r="B2" s="481"/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1"/>
    </row>
    <row r="3" spans="1:15" x14ac:dyDescent="0.15">
      <c r="G3" s="7"/>
      <c r="H3" s="7"/>
      <c r="I3" s="7"/>
      <c r="J3" s="7"/>
      <c r="K3" s="10"/>
    </row>
    <row r="4" spans="1:15" x14ac:dyDescent="0.15">
      <c r="F4" s="9" t="s">
        <v>68</v>
      </c>
      <c r="G4" s="7"/>
      <c r="H4" s="7"/>
      <c r="I4" s="7"/>
      <c r="J4" s="7"/>
      <c r="K4" s="7"/>
    </row>
    <row r="5" spans="1:15" x14ac:dyDescent="0.15">
      <c r="F5" s="9" t="s">
        <v>69</v>
      </c>
      <c r="G5" s="7"/>
      <c r="H5" s="7"/>
      <c r="I5" s="7"/>
      <c r="J5" s="7"/>
      <c r="K5" s="7"/>
    </row>
    <row r="6" spans="1:15" x14ac:dyDescent="0.15">
      <c r="C6" s="2"/>
      <c r="D6" s="2"/>
      <c r="E6" s="2"/>
      <c r="F6" s="9" t="s">
        <v>87</v>
      </c>
      <c r="G6" s="2"/>
      <c r="H6" s="2"/>
      <c r="I6" s="2"/>
      <c r="J6" s="2"/>
      <c r="K6" s="2"/>
      <c r="L6" s="2"/>
      <c r="M6" s="2"/>
      <c r="N6" s="2"/>
    </row>
    <row r="7" spans="1:15" x14ac:dyDescent="0.15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5" ht="13.5" customHeight="1" x14ac:dyDescent="0.1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5" ht="25.5" customHeight="1" x14ac:dyDescent="0.55000000000000004">
      <c r="B9" s="12" t="s">
        <v>58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3"/>
    </row>
    <row r="10" spans="1:15" x14ac:dyDescent="0.15">
      <c r="B10" s="6" t="s">
        <v>218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5" x14ac:dyDescent="0.15">
      <c r="B11" s="6" t="s">
        <v>76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5" x14ac:dyDescent="0.15">
      <c r="B12" s="6" t="s">
        <v>75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5" ht="11.25" customHeight="1" x14ac:dyDescent="0.15">
      <c r="B13" s="7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5" ht="26.45" customHeight="1" x14ac:dyDescent="0.55000000000000004">
      <c r="B14" s="12" t="s">
        <v>59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3"/>
    </row>
    <row r="15" spans="1:15" x14ac:dyDescent="0.15">
      <c r="B15" s="8" t="s">
        <v>81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5" x14ac:dyDescent="0.15">
      <c r="B16" s="8" t="s">
        <v>74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2:15" x14ac:dyDescent="0.15">
      <c r="B17" s="8" t="s">
        <v>89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5" x14ac:dyDescent="0.15">
      <c r="B18" s="8" t="s">
        <v>64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2:15" x14ac:dyDescent="0.15">
      <c r="B19" s="8" t="s">
        <v>13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2:15" ht="11.25" customHeight="1" x14ac:dyDescent="0.15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2:15" ht="26.45" customHeight="1" x14ac:dyDescent="0.55000000000000004">
      <c r="B21" s="12" t="s">
        <v>60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3"/>
    </row>
    <row r="22" spans="2:15" x14ac:dyDescent="0.15">
      <c r="B22" s="8" t="s">
        <v>77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2:15" x14ac:dyDescent="0.15">
      <c r="B23" s="8" t="s">
        <v>78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2:15" x14ac:dyDescent="0.15">
      <c r="B24" s="8" t="s">
        <v>53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2:15" x14ac:dyDescent="0.15">
      <c r="B25" s="8" t="s">
        <v>54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2:15" x14ac:dyDescent="0.15">
      <c r="B26" s="8" t="s">
        <v>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2:15" x14ac:dyDescent="0.15">
      <c r="B27" s="8" t="s">
        <v>1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2:15" x14ac:dyDescent="0.15">
      <c r="B28" s="8" t="s">
        <v>14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2:15" ht="11.25" customHeight="1" x14ac:dyDescent="0.15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2:15" ht="26.45" customHeight="1" x14ac:dyDescent="0.55000000000000004">
      <c r="B30" s="12" t="s">
        <v>61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3"/>
    </row>
    <row r="31" spans="2:15" x14ac:dyDescent="0.15">
      <c r="B31" s="5"/>
      <c r="C31" s="8" t="s">
        <v>73</v>
      </c>
      <c r="D31" s="8"/>
      <c r="E31" s="8"/>
      <c r="F31" s="8"/>
      <c r="G31" s="8"/>
      <c r="H31" s="8"/>
      <c r="I31" s="8"/>
      <c r="J31" s="8"/>
      <c r="K31" s="8"/>
      <c r="L31" s="6"/>
      <c r="M31" s="2"/>
      <c r="N31" s="2"/>
    </row>
    <row r="32" spans="2:15" x14ac:dyDescent="0.15">
      <c r="B32" s="5"/>
      <c r="C32" s="8"/>
      <c r="D32" s="8"/>
      <c r="E32" s="8" t="s">
        <v>2</v>
      </c>
      <c r="F32" s="8"/>
      <c r="G32" s="8"/>
      <c r="H32" s="8" t="s">
        <v>80</v>
      </c>
      <c r="I32" s="8"/>
      <c r="J32" s="8"/>
      <c r="K32" s="8"/>
      <c r="L32" s="6"/>
      <c r="M32" s="2"/>
      <c r="N32" s="2"/>
    </row>
    <row r="33" spans="2:15" x14ac:dyDescent="0.15">
      <c r="B33" s="5"/>
      <c r="C33" s="8"/>
      <c r="D33" s="8"/>
      <c r="E33" s="8" t="s">
        <v>79</v>
      </c>
      <c r="F33" s="8"/>
      <c r="G33" s="8"/>
      <c r="H33" s="8" t="s">
        <v>82</v>
      </c>
      <c r="I33" s="8"/>
      <c r="J33" s="8"/>
      <c r="K33" s="8"/>
      <c r="L33" s="6"/>
      <c r="M33" s="2"/>
      <c r="N33" s="2"/>
    </row>
    <row r="34" spans="2:15" ht="11.25" customHeight="1" x14ac:dyDescent="0.15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2:15" ht="26.45" customHeight="1" x14ac:dyDescent="0.55000000000000004">
      <c r="B35" s="12" t="s">
        <v>62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3"/>
    </row>
    <row r="36" spans="2:15" x14ac:dyDescent="0.15">
      <c r="B36" s="8" t="s">
        <v>90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2:15" ht="6" customHeight="1" x14ac:dyDescent="0.15">
      <c r="B37" s="8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2:15" x14ac:dyDescent="0.15">
      <c r="B38" s="8" t="s">
        <v>91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2:15" x14ac:dyDescent="0.15">
      <c r="B39" s="8" t="s">
        <v>94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x14ac:dyDescent="0.15">
      <c r="B40" s="8" t="s">
        <v>92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2:15" x14ac:dyDescent="0.15">
      <c r="B41" s="8" t="s">
        <v>93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2:15" ht="3" customHeight="1" x14ac:dyDescent="0.15">
      <c r="B42" s="8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2:15" x14ac:dyDescent="0.15">
      <c r="B43" s="8" t="s">
        <v>95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2:15" x14ac:dyDescent="0.15">
      <c r="B44" s="8" t="s">
        <v>96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2:15" x14ac:dyDescent="0.15">
      <c r="B45" s="8" t="s">
        <v>97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2:15" ht="3" customHeight="1" x14ac:dyDescent="0.15">
      <c r="B46" s="8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2:15" x14ac:dyDescent="0.15">
      <c r="B47" s="8" t="s">
        <v>98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2:15" x14ac:dyDescent="0.15">
      <c r="B48" s="8" t="s">
        <v>99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5" ht="11.25" customHeight="1" x14ac:dyDescent="0.15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5" ht="26.45" customHeight="1" x14ac:dyDescent="0.55000000000000004">
      <c r="B50" s="12" t="s">
        <v>63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3"/>
    </row>
    <row r="51" spans="1:15" x14ac:dyDescent="0.15">
      <c r="A51" s="7"/>
      <c r="B51" s="9" t="s">
        <v>117</v>
      </c>
      <c r="C51" s="8"/>
      <c r="D51" s="8"/>
      <c r="E51" s="8"/>
      <c r="F51" s="8"/>
      <c r="G51" s="8"/>
      <c r="H51" s="8"/>
      <c r="I51" s="8"/>
      <c r="J51" s="8"/>
      <c r="K51" s="7"/>
      <c r="L51" s="8"/>
      <c r="M51" s="8"/>
      <c r="N51" s="8"/>
    </row>
    <row r="52" spans="1:15" x14ac:dyDescent="0.15">
      <c r="A52" s="7"/>
      <c r="B52" s="8" t="s">
        <v>83</v>
      </c>
      <c r="C52" s="8"/>
      <c r="D52" s="8"/>
      <c r="E52" s="8"/>
      <c r="F52" s="8"/>
      <c r="G52" s="8"/>
      <c r="H52" s="8"/>
      <c r="I52" s="8"/>
      <c r="J52" s="8"/>
      <c r="K52" s="7"/>
      <c r="L52" s="8"/>
      <c r="M52" s="8"/>
      <c r="N52" s="8"/>
    </row>
    <row r="53" spans="1:15" x14ac:dyDescent="0.15">
      <c r="A53" s="7"/>
      <c r="B53" s="8" t="s">
        <v>55</v>
      </c>
      <c r="C53" s="8"/>
      <c r="D53" s="8"/>
      <c r="E53" s="8"/>
      <c r="F53" s="8"/>
      <c r="G53" s="8"/>
      <c r="H53" s="8"/>
      <c r="I53" s="8"/>
      <c r="J53" s="8"/>
      <c r="K53" s="7"/>
      <c r="L53" s="8"/>
      <c r="M53" s="8"/>
      <c r="N53" s="8"/>
    </row>
    <row r="54" spans="1:15" x14ac:dyDescent="0.15">
      <c r="A54" s="7"/>
      <c r="B54" s="8" t="s">
        <v>4</v>
      </c>
      <c r="C54" s="8"/>
      <c r="D54" s="8"/>
      <c r="E54" s="8"/>
      <c r="F54" s="8"/>
      <c r="G54" s="8"/>
      <c r="H54" s="8"/>
      <c r="I54" s="8"/>
      <c r="J54" s="8"/>
      <c r="K54" s="7"/>
      <c r="L54" s="8"/>
      <c r="M54" s="8"/>
      <c r="N54" s="8"/>
    </row>
    <row r="55" spans="1:15" x14ac:dyDescent="0.15">
      <c r="A55" s="7"/>
      <c r="B55" s="8" t="s">
        <v>100</v>
      </c>
      <c r="C55" s="8"/>
      <c r="D55" s="8"/>
      <c r="E55" s="8"/>
      <c r="F55" s="8"/>
      <c r="G55" s="8"/>
      <c r="H55" s="8"/>
      <c r="I55" s="8"/>
      <c r="J55" s="8"/>
      <c r="K55" s="7"/>
      <c r="L55" s="8"/>
      <c r="M55" s="8"/>
      <c r="N55" s="8"/>
    </row>
    <row r="56" spans="1:15" ht="11.25" customHeight="1" x14ac:dyDescent="0.15">
      <c r="A56" s="7"/>
      <c r="B56" s="8"/>
      <c r="C56" s="8"/>
      <c r="D56" s="8"/>
      <c r="E56" s="8"/>
      <c r="F56" s="8"/>
      <c r="G56" s="8"/>
      <c r="H56" s="8"/>
      <c r="I56" s="8"/>
      <c r="J56" s="8"/>
      <c r="K56" s="7"/>
      <c r="L56" s="8"/>
      <c r="M56" s="8"/>
      <c r="N56" s="8"/>
    </row>
    <row r="57" spans="1:15" x14ac:dyDescent="0.15">
      <c r="A57" s="7"/>
      <c r="B57" s="9" t="s">
        <v>118</v>
      </c>
      <c r="C57" s="8"/>
      <c r="D57" s="8"/>
      <c r="E57" s="8"/>
      <c r="F57" s="8"/>
      <c r="G57" s="8"/>
      <c r="H57" s="8"/>
      <c r="I57" s="8"/>
      <c r="J57" s="8"/>
      <c r="K57" s="7"/>
      <c r="L57" s="8"/>
      <c r="M57" s="8"/>
      <c r="N57" s="8"/>
    </row>
    <row r="58" spans="1:15" x14ac:dyDescent="0.15">
      <c r="A58" s="7"/>
      <c r="B58" s="8" t="s">
        <v>15</v>
      </c>
      <c r="C58" s="8"/>
      <c r="D58" s="8"/>
      <c r="E58" s="8"/>
      <c r="F58" s="8"/>
      <c r="G58" s="8"/>
      <c r="H58" s="8"/>
      <c r="I58" s="8"/>
      <c r="J58" s="8"/>
      <c r="K58" s="7"/>
      <c r="L58" s="8"/>
      <c r="M58" s="8"/>
      <c r="N58" s="8"/>
    </row>
    <row r="59" spans="1:15" x14ac:dyDescent="0.15">
      <c r="A59" s="7"/>
      <c r="B59" s="8" t="s">
        <v>65</v>
      </c>
      <c r="C59" s="8"/>
      <c r="D59" s="8"/>
      <c r="E59" s="8"/>
      <c r="F59" s="8"/>
      <c r="G59" s="8"/>
      <c r="H59" s="8"/>
      <c r="I59" s="8"/>
      <c r="J59" s="8"/>
      <c r="K59" s="7"/>
      <c r="L59" s="8"/>
      <c r="M59" s="8"/>
      <c r="N59" s="8"/>
    </row>
    <row r="60" spans="1:15" x14ac:dyDescent="0.15">
      <c r="A60" s="7"/>
      <c r="B60" s="8" t="s">
        <v>5</v>
      </c>
      <c r="C60" s="8"/>
      <c r="D60" s="8"/>
      <c r="E60" s="8"/>
      <c r="F60" s="8"/>
      <c r="G60" s="8"/>
      <c r="H60" s="8"/>
      <c r="I60" s="8"/>
      <c r="J60" s="8"/>
      <c r="K60" s="7"/>
      <c r="L60" s="8"/>
      <c r="M60" s="8"/>
      <c r="N60" s="8"/>
    </row>
    <row r="61" spans="1:15" x14ac:dyDescent="0.15">
      <c r="A61" s="7"/>
      <c r="B61" s="8" t="s">
        <v>66</v>
      </c>
      <c r="C61" s="8"/>
      <c r="D61" s="8"/>
      <c r="E61" s="8"/>
      <c r="F61" s="8"/>
      <c r="G61" s="8"/>
      <c r="H61" s="8"/>
      <c r="I61" s="8"/>
      <c r="J61" s="8"/>
      <c r="K61" s="7"/>
      <c r="L61" s="8"/>
      <c r="M61" s="8"/>
      <c r="N61" s="8"/>
    </row>
    <row r="62" spans="1:15" x14ac:dyDescent="0.15">
      <c r="A62" s="7"/>
      <c r="B62" s="8" t="s">
        <v>67</v>
      </c>
      <c r="C62" s="8"/>
      <c r="D62" s="8"/>
      <c r="E62" s="8"/>
      <c r="F62" s="8"/>
      <c r="G62" s="8"/>
      <c r="H62" s="8"/>
      <c r="I62" s="8"/>
      <c r="J62" s="8"/>
      <c r="K62" s="7"/>
      <c r="L62" s="8"/>
      <c r="M62" s="8"/>
      <c r="N62" s="8"/>
    </row>
    <row r="63" spans="1:15" x14ac:dyDescent="0.15">
      <c r="A63" s="7"/>
      <c r="B63" s="8"/>
      <c r="C63" s="8" t="s">
        <v>6</v>
      </c>
      <c r="D63" s="8"/>
      <c r="E63" s="8"/>
      <c r="F63" s="8"/>
      <c r="G63" s="8"/>
      <c r="H63" s="8"/>
      <c r="I63" s="8"/>
      <c r="J63" s="8"/>
      <c r="K63" s="7"/>
      <c r="L63" s="8"/>
      <c r="M63" s="8"/>
      <c r="N63" s="8"/>
    </row>
    <row r="64" spans="1:15" x14ac:dyDescent="0.15">
      <c r="A64" s="7"/>
      <c r="B64" s="8"/>
      <c r="C64" s="8" t="s">
        <v>7</v>
      </c>
      <c r="D64" s="8"/>
      <c r="E64" s="8"/>
      <c r="F64" s="8"/>
      <c r="G64" s="8"/>
      <c r="H64" s="8"/>
      <c r="I64" s="8"/>
      <c r="J64" s="8"/>
      <c r="K64" s="7"/>
      <c r="L64" s="8"/>
      <c r="M64" s="8"/>
      <c r="N64" s="8"/>
    </row>
    <row r="65" spans="1:15" x14ac:dyDescent="0.15">
      <c r="A65" s="7"/>
      <c r="B65" s="8" t="s">
        <v>8</v>
      </c>
      <c r="C65" s="8"/>
      <c r="D65" s="8"/>
      <c r="E65" s="8"/>
      <c r="F65" s="8"/>
      <c r="G65" s="8"/>
      <c r="H65" s="8"/>
      <c r="I65" s="8"/>
      <c r="J65" s="8"/>
      <c r="K65" s="7"/>
      <c r="L65" s="8"/>
      <c r="M65" s="8"/>
      <c r="N65" s="8"/>
    </row>
    <row r="66" spans="1:15" x14ac:dyDescent="0.15">
      <c r="A66" s="7"/>
      <c r="B66" s="8"/>
      <c r="C66" s="8" t="s">
        <v>9</v>
      </c>
      <c r="D66" s="8"/>
      <c r="E66" s="8"/>
      <c r="F66" s="8"/>
      <c r="G66" s="8"/>
      <c r="H66" s="8"/>
      <c r="I66" s="8"/>
      <c r="J66" s="8"/>
      <c r="K66" s="7"/>
      <c r="L66" s="8"/>
      <c r="M66" s="8"/>
      <c r="N66" s="8"/>
    </row>
    <row r="67" spans="1:15" x14ac:dyDescent="0.15">
      <c r="A67" s="7"/>
      <c r="B67" s="8"/>
      <c r="C67" s="8" t="s">
        <v>10</v>
      </c>
      <c r="D67" s="8"/>
      <c r="E67" s="8"/>
      <c r="F67" s="8"/>
      <c r="G67" s="8"/>
      <c r="H67" s="8"/>
      <c r="I67" s="8"/>
      <c r="J67" s="8"/>
      <c r="K67" s="7"/>
      <c r="L67" s="8"/>
      <c r="M67" s="8"/>
      <c r="N67" s="8"/>
    </row>
    <row r="68" spans="1:15" x14ac:dyDescent="0.15">
      <c r="A68" s="7"/>
      <c r="B68" s="8"/>
      <c r="C68" s="8" t="s">
        <v>16</v>
      </c>
      <c r="D68" s="8"/>
      <c r="E68" s="8"/>
      <c r="F68" s="8"/>
      <c r="G68" s="8"/>
      <c r="H68" s="8"/>
      <c r="I68" s="8"/>
      <c r="J68" s="8"/>
      <c r="K68" s="7"/>
      <c r="L68" s="8"/>
      <c r="M68" s="8"/>
      <c r="N68" s="8"/>
    </row>
    <row r="69" spans="1:15" x14ac:dyDescent="0.15">
      <c r="A69" s="7"/>
      <c r="B69" s="8"/>
      <c r="C69" s="8" t="s">
        <v>11</v>
      </c>
      <c r="D69" s="8"/>
      <c r="E69" s="8"/>
      <c r="F69" s="8"/>
      <c r="G69" s="8"/>
      <c r="H69" s="8"/>
      <c r="I69" s="8"/>
      <c r="J69" s="8"/>
      <c r="K69" s="7"/>
      <c r="L69" s="8"/>
      <c r="M69" s="8"/>
      <c r="N69" s="8"/>
    </row>
    <row r="70" spans="1:15" x14ac:dyDescent="0.15">
      <c r="A70" s="7"/>
      <c r="B70" s="8"/>
      <c r="C70" s="8" t="s">
        <v>17</v>
      </c>
      <c r="D70" s="8"/>
      <c r="E70" s="8"/>
      <c r="F70" s="8"/>
      <c r="G70" s="8"/>
      <c r="H70" s="8"/>
      <c r="I70" s="8"/>
      <c r="J70" s="8"/>
      <c r="K70" s="7"/>
      <c r="L70" s="8"/>
      <c r="M70" s="8"/>
      <c r="N70" s="8"/>
    </row>
    <row r="71" spans="1:15" x14ac:dyDescent="0.15">
      <c r="A71" s="7"/>
      <c r="B71" s="8" t="s">
        <v>85</v>
      </c>
      <c r="C71" s="8"/>
      <c r="D71" s="8"/>
      <c r="E71" s="8"/>
      <c r="F71" s="8"/>
      <c r="G71" s="8"/>
      <c r="H71" s="8"/>
      <c r="I71" s="8"/>
      <c r="J71" s="8"/>
      <c r="K71" s="7"/>
      <c r="L71" s="8"/>
      <c r="M71" s="8"/>
      <c r="N71" s="8"/>
    </row>
    <row r="72" spans="1:15" x14ac:dyDescent="0.15">
      <c r="A72" s="7"/>
      <c r="B72" s="8"/>
      <c r="C72" s="8" t="s">
        <v>101</v>
      </c>
      <c r="D72" s="8"/>
      <c r="E72" s="8"/>
      <c r="F72" s="8"/>
      <c r="G72" s="8"/>
      <c r="H72" s="8"/>
      <c r="I72" s="8"/>
      <c r="J72" s="8"/>
      <c r="K72" s="7"/>
      <c r="L72" s="8"/>
      <c r="M72" s="8"/>
      <c r="N72" s="8"/>
    </row>
    <row r="73" spans="1:15" x14ac:dyDescent="0.15">
      <c r="A73" s="7"/>
      <c r="B73" s="8"/>
      <c r="C73" s="8" t="s">
        <v>86</v>
      </c>
      <c r="D73" s="8"/>
      <c r="E73" s="8"/>
      <c r="F73" s="8"/>
      <c r="G73" s="8"/>
      <c r="H73" s="8"/>
      <c r="I73" s="8"/>
      <c r="J73" s="8"/>
      <c r="K73" s="7"/>
      <c r="L73" s="8"/>
      <c r="M73" s="8"/>
      <c r="N73" s="8"/>
    </row>
    <row r="74" spans="1:15" ht="11.25" customHeight="1" x14ac:dyDescent="0.1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5" ht="26.45" customHeight="1" x14ac:dyDescent="0.55000000000000004">
      <c r="B75" s="34" t="s">
        <v>102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3"/>
    </row>
    <row r="76" spans="1:15" ht="12.75" customHeight="1" x14ac:dyDescent="0.15">
      <c r="B76" s="35" t="s">
        <v>103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5" ht="12.75" customHeight="1" x14ac:dyDescent="0.15">
      <c r="B77" s="35" t="s">
        <v>104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5" ht="12.75" customHeight="1" x14ac:dyDescent="0.15">
      <c r="B78" s="35" t="s">
        <v>105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5" ht="12.75" customHeight="1" x14ac:dyDescent="0.15">
      <c r="B79" s="35" t="s">
        <v>106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5" ht="12.75" customHeight="1" x14ac:dyDescent="0.15">
      <c r="B80" s="35" t="s">
        <v>108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t="12.75" customHeight="1" x14ac:dyDescent="0.15">
      <c r="B81" s="35" t="s">
        <v>107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8.25" customHeight="1" x14ac:dyDescent="0.15">
      <c r="B82" s="35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12.75" customHeight="1" x14ac:dyDescent="0.15">
      <c r="B83" s="35" t="s">
        <v>109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ht="12.75" customHeight="1" x14ac:dyDescent="0.15">
      <c r="B84" s="35" t="s">
        <v>110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2.75" customHeight="1" x14ac:dyDescent="0.15">
      <c r="B85" s="35" t="s">
        <v>113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2.75" customHeight="1" x14ac:dyDescent="0.15">
      <c r="B86" s="35" t="s">
        <v>112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2.75" customHeight="1" x14ac:dyDescent="0.15">
      <c r="B87" s="35" t="s">
        <v>111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2.75" customHeight="1" x14ac:dyDescent="0.15">
      <c r="B88" s="35" t="s">
        <v>114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2.75" customHeight="1" x14ac:dyDescent="0.15">
      <c r="B89" s="35" t="s">
        <v>115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2.75" customHeight="1" x14ac:dyDescent="0.15">
      <c r="B90" s="35" t="s">
        <v>116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x14ac:dyDescent="0.15">
      <c r="A91" s="7"/>
      <c r="B91" s="8"/>
      <c r="C91" s="8"/>
      <c r="D91" s="8"/>
      <c r="E91" s="8"/>
      <c r="F91" s="8"/>
      <c r="G91" s="8"/>
      <c r="H91" s="8"/>
      <c r="I91" s="8"/>
      <c r="J91" s="8"/>
      <c r="K91" s="7"/>
      <c r="L91" s="8"/>
      <c r="M91" s="8"/>
      <c r="N91" s="8"/>
    </row>
    <row r="92" spans="1:14" x14ac:dyDescent="0.15">
      <c r="A92" s="623" t="s">
        <v>84</v>
      </c>
      <c r="B92" s="623"/>
      <c r="C92" s="623"/>
      <c r="D92" s="623"/>
      <c r="E92" s="623"/>
      <c r="F92" s="623"/>
      <c r="G92" s="623"/>
      <c r="H92" s="623"/>
      <c r="I92" s="623"/>
      <c r="J92" s="623"/>
      <c r="K92" s="623"/>
      <c r="L92" s="623"/>
      <c r="M92" s="623"/>
      <c r="N92" s="623"/>
    </row>
    <row r="93" spans="1:14" x14ac:dyDescent="0.15">
      <c r="A93" s="623" t="s">
        <v>12</v>
      </c>
      <c r="B93" s="623"/>
      <c r="C93" s="623"/>
      <c r="D93" s="623"/>
      <c r="E93" s="623"/>
      <c r="F93" s="623"/>
      <c r="G93" s="623"/>
      <c r="H93" s="623"/>
      <c r="I93" s="623"/>
      <c r="J93" s="623"/>
      <c r="K93" s="623"/>
      <c r="L93" s="623"/>
      <c r="M93" s="623"/>
      <c r="N93" s="623"/>
    </row>
    <row r="94" spans="1:14" ht="15" x14ac:dyDescent="0.2">
      <c r="A94" s="481"/>
      <c r="B94" s="481"/>
      <c r="C94" s="481"/>
      <c r="D94" s="481"/>
      <c r="E94" s="481"/>
      <c r="F94" s="481"/>
      <c r="G94" s="481"/>
      <c r="H94" s="481"/>
      <c r="I94" s="481"/>
      <c r="J94" s="481"/>
      <c r="K94" s="481"/>
      <c r="L94" s="481"/>
      <c r="M94" s="481"/>
      <c r="N94" s="481"/>
    </row>
  </sheetData>
  <mergeCells count="5">
    <mergeCell ref="A1:N1"/>
    <mergeCell ref="A2:N2"/>
    <mergeCell ref="A94:N94"/>
    <mergeCell ref="A92:N92"/>
    <mergeCell ref="A93:N93"/>
  </mergeCells>
  <printOptions horizontalCentered="1" verticalCentered="1"/>
  <pageMargins left="0" right="0" top="0" bottom="0" header="0" footer="0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Android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Bon de commande</vt:lpstr>
      <vt:lpstr>Récapitulatif</vt:lpstr>
      <vt:lpstr>Bijou comment ça marche</vt:lpstr>
      <vt:lpstr>Bon de commande!Zone_d_impression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Robinet</dc:creator>
  <cp:lastModifiedBy>Marlène Chaussadas</cp:lastModifiedBy>
  <cp:lastPrinted>2023-12-08T09:45:54Z</cp:lastPrinted>
  <dcterms:created xsi:type="dcterms:W3CDTF">2015-07-02T14:38:07Z</dcterms:created>
  <dcterms:modified xsi:type="dcterms:W3CDTF">2023-12-08T09:49:57Z</dcterms:modified>
</cp:coreProperties>
</file>